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h.BRAVOCORP\Documents\excel by hour\hour by hour\"/>
    </mc:Choice>
  </mc:AlternateContent>
  <bookViews>
    <workbookView xWindow="0" yWindow="0" windowWidth="27495" windowHeight="9360" activeTab="1"/>
  </bookViews>
  <sheets>
    <sheet name="CSV sample" sheetId="2" r:id="rId1"/>
    <sheet name="Hour by Hour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4" i="1" l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F3" i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C3" i="1"/>
  <c r="G2" i="1" s="1"/>
  <c r="K2" i="1"/>
  <c r="C2" i="1"/>
  <c r="M1" i="1"/>
  <c r="L1" i="1"/>
  <c r="K1" i="1"/>
  <c r="J1" i="1"/>
  <c r="I1" i="1"/>
  <c r="H1" i="1"/>
  <c r="G1" i="1"/>
  <c r="J15" i="1" l="1"/>
  <c r="H2" i="1"/>
  <c r="L2" i="1"/>
  <c r="G3" i="1"/>
  <c r="K3" i="1"/>
  <c r="J4" i="1"/>
  <c r="I5" i="1"/>
  <c r="M5" i="1"/>
  <c r="H6" i="1"/>
  <c r="L6" i="1"/>
  <c r="G7" i="1"/>
  <c r="K7" i="1"/>
  <c r="J8" i="1"/>
  <c r="I9" i="1"/>
  <c r="M9" i="1"/>
  <c r="H10" i="1"/>
  <c r="L10" i="1"/>
  <c r="G11" i="1"/>
  <c r="K11" i="1"/>
  <c r="J12" i="1"/>
  <c r="I13" i="1"/>
  <c r="M13" i="1"/>
  <c r="H14" i="1"/>
  <c r="L14" i="1"/>
  <c r="G15" i="1"/>
  <c r="K15" i="1"/>
  <c r="I2" i="1"/>
  <c r="M2" i="1"/>
  <c r="H3" i="1"/>
  <c r="L3" i="1"/>
  <c r="G4" i="1"/>
  <c r="K4" i="1"/>
  <c r="J5" i="1"/>
  <c r="I6" i="1"/>
  <c r="M6" i="1"/>
  <c r="H7" i="1"/>
  <c r="L7" i="1"/>
  <c r="G8" i="1"/>
  <c r="K8" i="1"/>
  <c r="J9" i="1"/>
  <c r="I10" i="1"/>
  <c r="M10" i="1"/>
  <c r="H11" i="1"/>
  <c r="L11" i="1"/>
  <c r="G12" i="1"/>
  <c r="K12" i="1"/>
  <c r="J13" i="1"/>
  <c r="I14" i="1"/>
  <c r="M14" i="1"/>
  <c r="H15" i="1"/>
  <c r="L15" i="1"/>
  <c r="J2" i="1"/>
  <c r="I3" i="1"/>
  <c r="M3" i="1"/>
  <c r="H4" i="1"/>
  <c r="L4" i="1"/>
  <c r="G5" i="1"/>
  <c r="K5" i="1"/>
  <c r="J6" i="1"/>
  <c r="I7" i="1"/>
  <c r="M7" i="1"/>
  <c r="H8" i="1"/>
  <c r="L8" i="1"/>
  <c r="G9" i="1"/>
  <c r="K9" i="1"/>
  <c r="J10" i="1"/>
  <c r="I11" i="1"/>
  <c r="M11" i="1"/>
  <c r="H12" i="1"/>
  <c r="L12" i="1"/>
  <c r="G13" i="1"/>
  <c r="K13" i="1"/>
  <c r="J14" i="1"/>
  <c r="I15" i="1"/>
  <c r="M15" i="1"/>
  <c r="J3" i="1"/>
  <c r="I4" i="1"/>
  <c r="M4" i="1"/>
  <c r="H5" i="1"/>
  <c r="L5" i="1"/>
  <c r="G6" i="1"/>
  <c r="K6" i="1"/>
  <c r="J7" i="1"/>
  <c r="I8" i="1"/>
  <c r="M8" i="1"/>
  <c r="H9" i="1"/>
  <c r="L9" i="1"/>
  <c r="G10" i="1"/>
  <c r="K10" i="1"/>
  <c r="J11" i="1"/>
  <c r="I12" i="1"/>
  <c r="M12" i="1"/>
  <c r="H13" i="1"/>
  <c r="L13" i="1"/>
  <c r="G14" i="1"/>
  <c r="K14" i="1"/>
</calcChain>
</file>

<file path=xl/sharedStrings.xml><?xml version="1.0" encoding="utf-8"?>
<sst xmlns="http://schemas.openxmlformats.org/spreadsheetml/2006/main" count="1493" uniqueCount="277">
  <si>
    <t>Time</t>
  </si>
  <si>
    <t>Timecode</t>
  </si>
  <si>
    <t>hour</t>
  </si>
  <si>
    <t xml:space="preserve"> </t>
  </si>
  <si>
    <t>Customer Transaction Results</t>
  </si>
  <si>
    <t>MAX</t>
  </si>
  <si>
    <t>Transaction</t>
  </si>
  <si>
    <t>Customer Name</t>
  </si>
  <si>
    <t>SMS</t>
  </si>
  <si>
    <t>InstaPawn</t>
  </si>
  <si>
    <t>Employee</t>
  </si>
  <si>
    <t>Workstation</t>
  </si>
  <si>
    <t>Void</t>
  </si>
  <si>
    <t>MAX00017909</t>
  </si>
  <si>
    <t>TERRY CREWS</t>
  </si>
  <si>
    <t>JON@TST</t>
  </si>
  <si>
    <t>BRAVO - JON KELLY - LAPTOP</t>
  </si>
  <si>
    <t>[-]</t>
  </si>
  <si>
    <t>MAX00017918</t>
  </si>
  <si>
    <t>CASH CASH</t>
  </si>
  <si>
    <t>DNT</t>
  </si>
  <si>
    <t>DAWN@TST</t>
  </si>
  <si>
    <t>BRAVO - DAWN OFFICE</t>
  </si>
  <si>
    <t>MAX00017919</t>
  </si>
  <si>
    <t>JOE BRAVO</t>
  </si>
  <si>
    <t>MAX00017920</t>
  </si>
  <si>
    <t>MAX00017921</t>
  </si>
  <si>
    <t>STEVE MACK</t>
  </si>
  <si>
    <t>MAX00017922</t>
  </si>
  <si>
    <t>MAX00017923</t>
  </si>
  <si>
    <t>MAX00017928</t>
  </si>
  <si>
    <t>MAX00017929</t>
  </si>
  <si>
    <t>MAX00017941</t>
  </si>
  <si>
    <t>MAX00017944</t>
  </si>
  <si>
    <t>STEVO X IMAROBOT, MR.</t>
  </si>
  <si>
    <t>STEVO@TST</t>
  </si>
  <si>
    <t>STEPHEN SOARES</t>
  </si>
  <si>
    <t>MAX00017951</t>
  </si>
  <si>
    <t>CLIVE WAUCHOPE</t>
  </si>
  <si>
    <t>CLIVE@TST</t>
  </si>
  <si>
    <t>CLIVE - CP - OFFICE</t>
  </si>
  <si>
    <t>MAX00017953</t>
  </si>
  <si>
    <t>MAX00017958</t>
  </si>
  <si>
    <t>JOHN LYNCH</t>
  </si>
  <si>
    <t>MAX00017959</t>
  </si>
  <si>
    <t>ALAN@TST</t>
  </si>
  <si>
    <t>BRAVO - ALAN DUNAWAY - OFFICE</t>
  </si>
  <si>
    <t>MAX00017970</t>
  </si>
  <si>
    <t>MAX00017971</t>
  </si>
  <si>
    <t>MAX00017972</t>
  </si>
  <si>
    <t>MAX00017973</t>
  </si>
  <si>
    <t>VASH THE STAMPEDE</t>
  </si>
  <si>
    <t>MAX00017974</t>
  </si>
  <si>
    <t>MAX00017975</t>
  </si>
  <si>
    <t>KIMAR MEDLEY</t>
  </si>
  <si>
    <t>MAX00017976</t>
  </si>
  <si>
    <t>MAX00017981</t>
  </si>
  <si>
    <t>LAS VEGAS - TALLYS OFFICE</t>
  </si>
  <si>
    <t>MAX00017982</t>
  </si>
  <si>
    <t>MAX00017983</t>
  </si>
  <si>
    <t>ERIC RYAN AGUIRRE</t>
  </si>
  <si>
    <t>ERIC@TST</t>
  </si>
  <si>
    <t>ERIC LAPTOP</t>
  </si>
  <si>
    <t>MAX00018004</t>
  </si>
  <si>
    <t>MAX00018011</t>
  </si>
  <si>
    <t>MAX00018012</t>
  </si>
  <si>
    <t>MAX00018022</t>
  </si>
  <si>
    <t>KIMAR MEADLEY</t>
  </si>
  <si>
    <t>KIMAR@TST</t>
  </si>
  <si>
    <t>BRAVO - KIMAR</t>
  </si>
  <si>
    <t>MAX00018023</t>
  </si>
  <si>
    <t>MAX00018024</t>
  </si>
  <si>
    <t>JOSHR@TST</t>
  </si>
  <si>
    <t>BRAVO - JOSH R</t>
  </si>
  <si>
    <t>MAX00018040</t>
  </si>
  <si>
    <t>MAX00018045</t>
  </si>
  <si>
    <t>MAX00018046</t>
  </si>
  <si>
    <t>MAX00018047</t>
  </si>
  <si>
    <t>INDIRA KIRK</t>
  </si>
  <si>
    <t>MAX00018048</t>
  </si>
  <si>
    <t>MAX00018049</t>
  </si>
  <si>
    <t>MAX00018050</t>
  </si>
  <si>
    <t>MAX00018057</t>
  </si>
  <si>
    <t>MAX00018058</t>
  </si>
  <si>
    <t>MAX00018060</t>
  </si>
  <si>
    <t>MAX00018061</t>
  </si>
  <si>
    <t>MAX00018062</t>
  </si>
  <si>
    <t>MAX00018068</t>
  </si>
  <si>
    <t>MAX00018069</t>
  </si>
  <si>
    <t>MAX00018070</t>
  </si>
  <si>
    <t>MAX00018076</t>
  </si>
  <si>
    <t>MAX00018078</t>
  </si>
  <si>
    <t>MAX00018082</t>
  </si>
  <si>
    <t>MAX00018084</t>
  </si>
  <si>
    <t>JAY SOSWEET</t>
  </si>
  <si>
    <t>ANTOINNE@TST</t>
  </si>
  <si>
    <t>BRAVO - ANTOINNE OFFICE</t>
  </si>
  <si>
    <t>MAX00018097</t>
  </si>
  <si>
    <t>MAX00018098</t>
  </si>
  <si>
    <t>MAX00018099</t>
  </si>
  <si>
    <t>MAX00018100</t>
  </si>
  <si>
    <t>MAX00018105</t>
  </si>
  <si>
    <t>MAX00018106</t>
  </si>
  <si>
    <t>MAX00018108</t>
  </si>
  <si>
    <t>MAX00018115</t>
  </si>
  <si>
    <t>JONATHAN KELLY</t>
  </si>
  <si>
    <t>MAX00018116</t>
  </si>
  <si>
    <t>MAX00018117</t>
  </si>
  <si>
    <t>MAX00018121</t>
  </si>
  <si>
    <t>KIMAR-CP-TECH</t>
  </si>
  <si>
    <t>MAX00018122</t>
  </si>
  <si>
    <t>MAX00018123</t>
  </si>
  <si>
    <t>MAX00018124</t>
  </si>
  <si>
    <t>MAX00018126</t>
  </si>
  <si>
    <t>MAX00018145</t>
  </si>
  <si>
    <t>MAX00018148</t>
  </si>
  <si>
    <t>MAX00018149</t>
  </si>
  <si>
    <t>MAX00018150</t>
  </si>
  <si>
    <t>MAX00018151</t>
  </si>
  <si>
    <t>MAX00018152</t>
  </si>
  <si>
    <t>MAX00018162</t>
  </si>
  <si>
    <t>MAX00018163</t>
  </si>
  <si>
    <t>MAX00018164</t>
  </si>
  <si>
    <t>MAX00018177</t>
  </si>
  <si>
    <t>MAX00018185</t>
  </si>
  <si>
    <t>MAX00018186</t>
  </si>
  <si>
    <t>MAX00018187</t>
  </si>
  <si>
    <t>MAX00018199</t>
  </si>
  <si>
    <t>JOSEPHINE BRANDON</t>
  </si>
  <si>
    <t>MAX00018200</t>
  </si>
  <si>
    <t>MAX00018201</t>
  </si>
  <si>
    <t>MAX00018202</t>
  </si>
  <si>
    <t>MAX00018203</t>
  </si>
  <si>
    <t>MAX00018208</t>
  </si>
  <si>
    <t>MAX00018209</t>
  </si>
  <si>
    <t>MAX00018210</t>
  </si>
  <si>
    <t>MAX00018211</t>
  </si>
  <si>
    <t>MAX00018218</t>
  </si>
  <si>
    <t>MAX00018229</t>
  </si>
  <si>
    <t>MAX00018230</t>
  </si>
  <si>
    <t>MAX00018231</t>
  </si>
  <si>
    <t>MAX00018232</t>
  </si>
  <si>
    <t>MAX00018233</t>
  </si>
  <si>
    <t>MAX00018240</t>
  </si>
  <si>
    <t>MAX00018241</t>
  </si>
  <si>
    <t>BRAVO</t>
  </si>
  <si>
    <t>MAX00018243</t>
  </si>
  <si>
    <t>MAX00018245</t>
  </si>
  <si>
    <t>MAX00018258</t>
  </si>
  <si>
    <t>MAX00018259</t>
  </si>
  <si>
    <t>MAX00018260</t>
  </si>
  <si>
    <t>MAX00018261</t>
  </si>
  <si>
    <t>MAX00018262</t>
  </si>
  <si>
    <t>MAX00018275</t>
  </si>
  <si>
    <t>MAX00018276</t>
  </si>
  <si>
    <t>MAX00018277</t>
  </si>
  <si>
    <t>MAX00018288</t>
  </si>
  <si>
    <t>MAX00018289</t>
  </si>
  <si>
    <t>MAX00018290</t>
  </si>
  <si>
    <t>MAX00018291</t>
  </si>
  <si>
    <t>MAX00018298</t>
  </si>
  <si>
    <t>MAX00018299</t>
  </si>
  <si>
    <t>MAX00018300</t>
  </si>
  <si>
    <t>MAX00018315</t>
  </si>
  <si>
    <t>ANGELINA JOLIE</t>
  </si>
  <si>
    <t>MAX00018316</t>
  </si>
  <si>
    <t>MAX00018317</t>
  </si>
  <si>
    <t>MAX00018318</t>
  </si>
  <si>
    <t>MAX00018319</t>
  </si>
  <si>
    <t>MAX00018324</t>
  </si>
  <si>
    <t>MAX00018330</t>
  </si>
  <si>
    <t>MAX00018331</t>
  </si>
  <si>
    <t>MAX00018332</t>
  </si>
  <si>
    <t>MAX00018333</t>
  </si>
  <si>
    <t>MAX00018335</t>
  </si>
  <si>
    <t>MAX00018338</t>
  </si>
  <si>
    <t>TESTUSER_BRAVOTEST12</t>
  </si>
  <si>
    <t>BRAVO@TST</t>
  </si>
  <si>
    <t>MAX00018339</t>
  </si>
  <si>
    <t>GALINA KURILO</t>
  </si>
  <si>
    <t>MAX00018340</t>
  </si>
  <si>
    <t>ALEX ROBERTSON</t>
  </si>
  <si>
    <t>MAX00018350</t>
  </si>
  <si>
    <t>MAX00018351</t>
  </si>
  <si>
    <t>MAX00018358</t>
  </si>
  <si>
    <t>MAX00018359</t>
  </si>
  <si>
    <t>MAX00018360</t>
  </si>
  <si>
    <t>MAX00018361</t>
  </si>
  <si>
    <t>MAX00018368</t>
  </si>
  <si>
    <t>MAX00018369</t>
  </si>
  <si>
    <t>MAX00018370</t>
  </si>
  <si>
    <t>MAX00018377</t>
  </si>
  <si>
    <t>MAX00018383</t>
  </si>
  <si>
    <t>MAX00018384</t>
  </si>
  <si>
    <t>MAX00018385</t>
  </si>
  <si>
    <t>MAX00018397</t>
  </si>
  <si>
    <t>MAX00018398</t>
  </si>
  <si>
    <t>MAX00018399</t>
  </si>
  <si>
    <t>MAX00018400</t>
  </si>
  <si>
    <t>MAX00018401</t>
  </si>
  <si>
    <t>MAX00018402</t>
  </si>
  <si>
    <t>MAX00018403</t>
  </si>
  <si>
    <t>MAX00018404</t>
  </si>
  <si>
    <t>MAX00018405</t>
  </si>
  <si>
    <t>MAX00018410</t>
  </si>
  <si>
    <t>MAX00018416</t>
  </si>
  <si>
    <t>MAX00018422</t>
  </si>
  <si>
    <t>MAX00018423</t>
  </si>
  <si>
    <t>MAX00018424</t>
  </si>
  <si>
    <t>MAX00018425</t>
  </si>
  <si>
    <t>MAX00018426</t>
  </si>
  <si>
    <t>MAX00018427</t>
  </si>
  <si>
    <t>MAX00018432</t>
  </si>
  <si>
    <t>MAX00018433</t>
  </si>
  <si>
    <t>MAX00018443</t>
  </si>
  <si>
    <t>BOJACK HORSEMAN</t>
  </si>
  <si>
    <t>NATHAN@TST</t>
  </si>
  <si>
    <t>BRAVO - NATHAN - OFFICE</t>
  </si>
  <si>
    <t>MAX00018445</t>
  </si>
  <si>
    <t>MAX00018454</t>
  </si>
  <si>
    <t>MAX00018465</t>
  </si>
  <si>
    <t>MAX00018466</t>
  </si>
  <si>
    <t>MAX00018475</t>
  </si>
  <si>
    <t>MAX00018476</t>
  </si>
  <si>
    <t>MAX00018477</t>
  </si>
  <si>
    <t>MAX00018478</t>
  </si>
  <si>
    <t>MAX00018479</t>
  </si>
  <si>
    <t>MAX00018480</t>
  </si>
  <si>
    <t>MAX00018481</t>
  </si>
  <si>
    <t>MAX00018482</t>
  </si>
  <si>
    <t>MAX00018487</t>
  </si>
  <si>
    <t>MAX00018488</t>
  </si>
  <si>
    <t>MAX00018489</t>
  </si>
  <si>
    <t>MAX00018491</t>
  </si>
  <si>
    <t>MAX00018497</t>
  </si>
  <si>
    <t>MAX00018507</t>
  </si>
  <si>
    <t>DAWN CHAVEZ</t>
  </si>
  <si>
    <t>MAX00018508</t>
  </si>
  <si>
    <t>MAX00018509</t>
  </si>
  <si>
    <t>MAX00018511</t>
  </si>
  <si>
    <t>NATHAN GARCIA</t>
  </si>
  <si>
    <t>MAX00018513</t>
  </si>
  <si>
    <t>MAX00018514</t>
  </si>
  <si>
    <t>MAX00018515</t>
  </si>
  <si>
    <t>MAX00018520</t>
  </si>
  <si>
    <t>JOSH PAUL RUBAK</t>
  </si>
  <si>
    <t>MAX00018521</t>
  </si>
  <si>
    <t>KIMAR MEADLEY-MEADLEY</t>
  </si>
  <si>
    <t>MAX00018522</t>
  </si>
  <si>
    <t>MAX00018523</t>
  </si>
  <si>
    <t>MAX00018532</t>
  </si>
  <si>
    <t>MAX00018539</t>
  </si>
  <si>
    <t>MAX00018540</t>
  </si>
  <si>
    <t>MAX00018541</t>
  </si>
  <si>
    <t>MAX00018542</t>
  </si>
  <si>
    <t>MAX00018557</t>
  </si>
  <si>
    <t>MAX00018559</t>
  </si>
  <si>
    <t>KIMAR WHOCARES MEADLEY</t>
  </si>
  <si>
    <t>MAX00018560</t>
  </si>
  <si>
    <t>MAX00018562</t>
  </si>
  <si>
    <t>MAX00018563</t>
  </si>
  <si>
    <t>MAX00018570</t>
  </si>
  <si>
    <t>MAX00018572</t>
  </si>
  <si>
    <t>MAX00018573</t>
  </si>
  <si>
    <t>MAX00018574</t>
  </si>
  <si>
    <t>MAX00018575</t>
  </si>
  <si>
    <t>MAX00018582</t>
  </si>
  <si>
    <t>MAX00018583</t>
  </si>
  <si>
    <t>MAX00018584</t>
  </si>
  <si>
    <t>MAX00018585</t>
  </si>
  <si>
    <t>MAX00018586</t>
  </si>
  <si>
    <t>MAX00018588</t>
  </si>
  <si>
    <t>MAX00018589</t>
  </si>
  <si>
    <t>MAX00018590</t>
  </si>
  <si>
    <t>MAX00018592</t>
  </si>
  <si>
    <t>Report printed on 1/30/2018 at 12:32:18 PM</t>
  </si>
  <si>
    <t>© 2010-2018 Bravo Store Systems, LLC,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</si>
</sst>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22" fontId="0" fillId="0" borderId="0" xfId="0" applyNumberFormat="1"/>
    <xf numFmtId="1" fontId="0" fillId="0" borderId="0" xfId="0" applyNumberFormat="1"/>
    <xf numFmtId="1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5"/>
  <sheetViews>
    <sheetView topLeftCell="A187" workbookViewId="0">
      <selection activeCell="C3" sqref="C3:C214"/>
    </sheetView>
  </sheetViews>
  <sheetFormatPr defaultRowHeight="15" x14ac:dyDescent="0.25"/>
  <sheetData>
    <row r="1" spans="1:10" x14ac:dyDescent="0.25">
      <c r="B1" t="s">
        <v>3</v>
      </c>
      <c r="G1" t="s">
        <v>4</v>
      </c>
    </row>
    <row r="2" spans="1:10" x14ac:dyDescent="0.25">
      <c r="I2" t="s">
        <v>5</v>
      </c>
    </row>
    <row r="3" spans="1:10" x14ac:dyDescent="0.25">
      <c r="A3" t="s">
        <v>6</v>
      </c>
      <c r="C3" t="s">
        <v>0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J3" t="s">
        <v>12</v>
      </c>
    </row>
    <row r="4" spans="1:10" x14ac:dyDescent="0.25">
      <c r="A4" t="s">
        <v>13</v>
      </c>
      <c r="C4" s="2">
        <v>43011.552777777775</v>
      </c>
      <c r="D4" t="s">
        <v>14</v>
      </c>
      <c r="E4" t="s">
        <v>3</v>
      </c>
      <c r="F4" t="s">
        <v>3</v>
      </c>
      <c r="G4" t="s">
        <v>15</v>
      </c>
      <c r="H4" t="s">
        <v>16</v>
      </c>
      <c r="J4" t="s">
        <v>17</v>
      </c>
    </row>
    <row r="5" spans="1:10" x14ac:dyDescent="0.25">
      <c r="A5" t="s">
        <v>18</v>
      </c>
      <c r="C5" s="2">
        <v>43012.420138888891</v>
      </c>
      <c r="D5" t="s">
        <v>19</v>
      </c>
      <c r="E5" t="s">
        <v>20</v>
      </c>
      <c r="F5" t="s">
        <v>3</v>
      </c>
      <c r="G5" t="s">
        <v>21</v>
      </c>
      <c r="H5" t="s">
        <v>22</v>
      </c>
      <c r="J5" t="s">
        <v>17</v>
      </c>
    </row>
    <row r="6" spans="1:10" x14ac:dyDescent="0.25">
      <c r="A6" t="s">
        <v>23</v>
      </c>
      <c r="C6" s="2">
        <v>43012.422222222223</v>
      </c>
      <c r="D6" t="s">
        <v>24</v>
      </c>
      <c r="E6" t="s">
        <v>3</v>
      </c>
      <c r="F6" t="s">
        <v>3</v>
      </c>
      <c r="G6" t="s">
        <v>21</v>
      </c>
      <c r="H6" t="s">
        <v>22</v>
      </c>
      <c r="J6" t="s">
        <v>17</v>
      </c>
    </row>
    <row r="7" spans="1:10" x14ac:dyDescent="0.25">
      <c r="A7" t="s">
        <v>25</v>
      </c>
      <c r="C7" s="2">
        <v>43012.423611111109</v>
      </c>
      <c r="D7" t="s">
        <v>24</v>
      </c>
      <c r="E7" t="s">
        <v>3</v>
      </c>
      <c r="F7" t="s">
        <v>3</v>
      </c>
      <c r="G7" t="s">
        <v>21</v>
      </c>
      <c r="H7" t="s">
        <v>22</v>
      </c>
      <c r="J7" t="s">
        <v>17</v>
      </c>
    </row>
    <row r="8" spans="1:10" x14ac:dyDescent="0.25">
      <c r="A8" t="s">
        <v>26</v>
      </c>
      <c r="C8" s="2">
        <v>43012.434027777781</v>
      </c>
      <c r="D8" t="s">
        <v>27</v>
      </c>
      <c r="E8" t="s">
        <v>3</v>
      </c>
      <c r="F8" t="s">
        <v>3</v>
      </c>
      <c r="G8" t="s">
        <v>21</v>
      </c>
      <c r="H8" t="s">
        <v>22</v>
      </c>
      <c r="J8" t="s">
        <v>17</v>
      </c>
    </row>
    <row r="9" spans="1:10" x14ac:dyDescent="0.25">
      <c r="A9" t="s">
        <v>28</v>
      </c>
      <c r="C9" s="2">
        <v>43012.438888888886</v>
      </c>
      <c r="D9" t="s">
        <v>24</v>
      </c>
      <c r="E9" t="s">
        <v>3</v>
      </c>
      <c r="F9" t="s">
        <v>3</v>
      </c>
      <c r="G9" t="s">
        <v>21</v>
      </c>
      <c r="H9" t="s">
        <v>22</v>
      </c>
      <c r="J9" t="s">
        <v>17</v>
      </c>
    </row>
    <row r="10" spans="1:10" x14ac:dyDescent="0.25">
      <c r="A10" t="s">
        <v>29</v>
      </c>
      <c r="C10" s="2">
        <v>43012.443055555559</v>
      </c>
      <c r="D10" t="s">
        <v>24</v>
      </c>
      <c r="E10" t="s">
        <v>3</v>
      </c>
      <c r="F10" t="s">
        <v>3</v>
      </c>
      <c r="G10" t="s">
        <v>21</v>
      </c>
      <c r="H10" t="s">
        <v>22</v>
      </c>
      <c r="J10" t="s">
        <v>17</v>
      </c>
    </row>
    <row r="11" spans="1:10" x14ac:dyDescent="0.25">
      <c r="A11" t="s">
        <v>30</v>
      </c>
      <c r="C11" s="2">
        <v>43012.611111111109</v>
      </c>
      <c r="D11" t="s">
        <v>24</v>
      </c>
      <c r="E11" t="s">
        <v>3</v>
      </c>
      <c r="F11" t="s">
        <v>3</v>
      </c>
      <c r="G11" t="s">
        <v>15</v>
      </c>
      <c r="H11" t="s">
        <v>16</v>
      </c>
      <c r="J11" t="s">
        <v>17</v>
      </c>
    </row>
    <row r="12" spans="1:10" x14ac:dyDescent="0.25">
      <c r="A12" t="s">
        <v>31</v>
      </c>
      <c r="C12" s="2">
        <v>43012.618750000001</v>
      </c>
      <c r="D12" t="s">
        <v>24</v>
      </c>
      <c r="E12" t="s">
        <v>3</v>
      </c>
      <c r="F12" t="s">
        <v>3</v>
      </c>
      <c r="G12" t="s">
        <v>15</v>
      </c>
      <c r="H12" t="s">
        <v>16</v>
      </c>
      <c r="J12" t="s">
        <v>17</v>
      </c>
    </row>
    <row r="13" spans="1:10" x14ac:dyDescent="0.25">
      <c r="A13" t="s">
        <v>32</v>
      </c>
      <c r="C13" s="2">
        <v>43014.72152777778</v>
      </c>
      <c r="D13" t="s">
        <v>14</v>
      </c>
      <c r="E13" t="s">
        <v>3</v>
      </c>
      <c r="F13" t="s">
        <v>3</v>
      </c>
      <c r="G13" t="s">
        <v>15</v>
      </c>
      <c r="H13" t="s">
        <v>16</v>
      </c>
      <c r="J13" t="s">
        <v>17</v>
      </c>
    </row>
    <row r="14" spans="1:10" x14ac:dyDescent="0.25">
      <c r="A14" t="s">
        <v>33</v>
      </c>
      <c r="C14" s="2">
        <v>43017.613194444442</v>
      </c>
      <c r="D14" t="s">
        <v>34</v>
      </c>
      <c r="E14" t="s">
        <v>20</v>
      </c>
      <c r="F14" t="s">
        <v>3</v>
      </c>
      <c r="G14" t="s">
        <v>35</v>
      </c>
      <c r="H14" t="s">
        <v>36</v>
      </c>
      <c r="J14" t="s">
        <v>17</v>
      </c>
    </row>
    <row r="15" spans="1:10" x14ac:dyDescent="0.25">
      <c r="A15" t="s">
        <v>37</v>
      </c>
      <c r="C15" s="2">
        <v>43018.372916666667</v>
      </c>
      <c r="D15" t="s">
        <v>38</v>
      </c>
      <c r="E15" t="s">
        <v>20</v>
      </c>
      <c r="F15" t="s">
        <v>3</v>
      </c>
      <c r="G15" t="s">
        <v>39</v>
      </c>
      <c r="H15" t="s">
        <v>40</v>
      </c>
      <c r="J15" t="s">
        <v>17</v>
      </c>
    </row>
    <row r="16" spans="1:10" x14ac:dyDescent="0.25">
      <c r="A16" t="s">
        <v>41</v>
      </c>
      <c r="C16" s="2">
        <v>43018.450694444444</v>
      </c>
      <c r="D16" t="s">
        <v>24</v>
      </c>
      <c r="E16" t="s">
        <v>3</v>
      </c>
      <c r="F16" t="s">
        <v>3</v>
      </c>
      <c r="G16" t="s">
        <v>21</v>
      </c>
      <c r="H16" t="s">
        <v>22</v>
      </c>
      <c r="J16" t="s">
        <v>17</v>
      </c>
    </row>
    <row r="17" spans="1:10" x14ac:dyDescent="0.25">
      <c r="A17" t="s">
        <v>42</v>
      </c>
      <c r="C17" s="2">
        <v>43018.482638888891</v>
      </c>
      <c r="D17" t="s">
        <v>43</v>
      </c>
      <c r="E17" t="s">
        <v>3</v>
      </c>
      <c r="F17" t="s">
        <v>3</v>
      </c>
      <c r="G17" t="s">
        <v>21</v>
      </c>
      <c r="H17" t="s">
        <v>22</v>
      </c>
      <c r="J17" t="s">
        <v>17</v>
      </c>
    </row>
    <row r="18" spans="1:10" x14ac:dyDescent="0.25">
      <c r="A18" t="s">
        <v>44</v>
      </c>
      <c r="C18" s="2">
        <v>43018.578472222223</v>
      </c>
      <c r="D18" t="s">
        <v>43</v>
      </c>
      <c r="E18" t="s">
        <v>3</v>
      </c>
      <c r="F18" t="s">
        <v>3</v>
      </c>
      <c r="G18" t="s">
        <v>45</v>
      </c>
      <c r="H18" t="s">
        <v>46</v>
      </c>
      <c r="J18" t="s">
        <v>17</v>
      </c>
    </row>
    <row r="19" spans="1:10" x14ac:dyDescent="0.25">
      <c r="A19" t="s">
        <v>47</v>
      </c>
      <c r="C19" s="2">
        <v>43019.421527777777</v>
      </c>
      <c r="D19" t="s">
        <v>19</v>
      </c>
      <c r="E19" t="s">
        <v>20</v>
      </c>
      <c r="F19" t="s">
        <v>3</v>
      </c>
      <c r="G19" t="s">
        <v>21</v>
      </c>
      <c r="H19" t="s">
        <v>22</v>
      </c>
      <c r="J19" t="s">
        <v>17</v>
      </c>
    </row>
    <row r="20" spans="1:10" x14ac:dyDescent="0.25">
      <c r="A20" t="s">
        <v>48</v>
      </c>
      <c r="C20" s="2">
        <v>43019.422222222223</v>
      </c>
      <c r="D20" t="s">
        <v>19</v>
      </c>
      <c r="E20" t="s">
        <v>20</v>
      </c>
      <c r="F20" t="s">
        <v>3</v>
      </c>
      <c r="G20" t="s">
        <v>21</v>
      </c>
      <c r="H20" t="s">
        <v>22</v>
      </c>
      <c r="J20" t="s">
        <v>17</v>
      </c>
    </row>
    <row r="21" spans="1:10" x14ac:dyDescent="0.25">
      <c r="A21" t="s">
        <v>49</v>
      </c>
      <c r="C21" s="2">
        <v>43019.423611111109</v>
      </c>
      <c r="D21" t="s">
        <v>24</v>
      </c>
      <c r="E21" t="s">
        <v>3</v>
      </c>
      <c r="F21" t="s">
        <v>3</v>
      </c>
      <c r="G21" t="s">
        <v>21</v>
      </c>
      <c r="H21" t="s">
        <v>22</v>
      </c>
      <c r="J21" t="s">
        <v>17</v>
      </c>
    </row>
    <row r="22" spans="1:10" x14ac:dyDescent="0.25">
      <c r="A22" t="s">
        <v>50</v>
      </c>
      <c r="C22" s="2">
        <v>43019.425694444442</v>
      </c>
      <c r="D22" t="s">
        <v>51</v>
      </c>
      <c r="E22" t="s">
        <v>3</v>
      </c>
      <c r="F22" t="s">
        <v>3</v>
      </c>
      <c r="G22" t="s">
        <v>21</v>
      </c>
      <c r="H22" t="s">
        <v>22</v>
      </c>
      <c r="J22" t="s">
        <v>17</v>
      </c>
    </row>
    <row r="23" spans="1:10" x14ac:dyDescent="0.25">
      <c r="A23" t="s">
        <v>52</v>
      </c>
      <c r="C23" s="2">
        <v>43019.441666666666</v>
      </c>
      <c r="D23" t="s">
        <v>24</v>
      </c>
      <c r="E23" t="s">
        <v>3</v>
      </c>
      <c r="F23" t="s">
        <v>3</v>
      </c>
      <c r="G23" t="s">
        <v>21</v>
      </c>
      <c r="H23" t="s">
        <v>22</v>
      </c>
      <c r="J23" t="s">
        <v>17</v>
      </c>
    </row>
    <row r="24" spans="1:10" x14ac:dyDescent="0.25">
      <c r="A24" t="s">
        <v>53</v>
      </c>
      <c r="C24" s="2">
        <v>43019.443055555559</v>
      </c>
      <c r="D24" t="s">
        <v>54</v>
      </c>
      <c r="E24" t="s">
        <v>3</v>
      </c>
      <c r="F24" t="s">
        <v>3</v>
      </c>
      <c r="G24" t="s">
        <v>21</v>
      </c>
      <c r="H24" t="s">
        <v>22</v>
      </c>
      <c r="J24" t="s">
        <v>17</v>
      </c>
    </row>
    <row r="25" spans="1:10" x14ac:dyDescent="0.25">
      <c r="A25" t="s">
        <v>55</v>
      </c>
      <c r="C25" s="2">
        <v>43019.444444444445</v>
      </c>
      <c r="D25" t="s">
        <v>24</v>
      </c>
      <c r="E25" t="s">
        <v>3</v>
      </c>
      <c r="F25" t="s">
        <v>3</v>
      </c>
      <c r="G25" t="s">
        <v>21</v>
      </c>
      <c r="H25" t="s">
        <v>22</v>
      </c>
      <c r="J25" t="s">
        <v>17</v>
      </c>
    </row>
    <row r="26" spans="1:10" x14ac:dyDescent="0.25">
      <c r="A26" t="s">
        <v>56</v>
      </c>
      <c r="C26" s="2">
        <v>43019.604166666664</v>
      </c>
      <c r="D26" t="s">
        <v>24</v>
      </c>
      <c r="E26" t="s">
        <v>3</v>
      </c>
      <c r="F26" t="s">
        <v>3</v>
      </c>
      <c r="G26" t="s">
        <v>15</v>
      </c>
      <c r="H26" t="s">
        <v>57</v>
      </c>
      <c r="J26" t="s">
        <v>17</v>
      </c>
    </row>
    <row r="27" spans="1:10" x14ac:dyDescent="0.25">
      <c r="A27" t="s">
        <v>58</v>
      </c>
      <c r="C27" s="2">
        <v>43019.611111111109</v>
      </c>
      <c r="D27" t="s">
        <v>24</v>
      </c>
      <c r="E27" t="s">
        <v>3</v>
      </c>
      <c r="F27" t="s">
        <v>3</v>
      </c>
      <c r="G27" t="s">
        <v>15</v>
      </c>
      <c r="H27" t="s">
        <v>57</v>
      </c>
      <c r="J27" t="s">
        <v>17</v>
      </c>
    </row>
    <row r="28" spans="1:10" x14ac:dyDescent="0.25">
      <c r="A28" t="s">
        <v>59</v>
      </c>
      <c r="C28" s="2">
        <v>43019.623611111114</v>
      </c>
      <c r="D28" t="s">
        <v>60</v>
      </c>
      <c r="E28" t="s">
        <v>20</v>
      </c>
      <c r="F28" t="s">
        <v>3</v>
      </c>
      <c r="G28" t="s">
        <v>61</v>
      </c>
      <c r="H28" t="s">
        <v>62</v>
      </c>
      <c r="J28" t="s">
        <v>17</v>
      </c>
    </row>
    <row r="29" spans="1:10" x14ac:dyDescent="0.25">
      <c r="A29" t="s">
        <v>63</v>
      </c>
      <c r="C29" s="2">
        <v>43025.443749999999</v>
      </c>
      <c r="D29" t="s">
        <v>24</v>
      </c>
      <c r="E29" t="s">
        <v>3</v>
      </c>
      <c r="F29" t="s">
        <v>3</v>
      </c>
      <c r="G29" t="s">
        <v>21</v>
      </c>
      <c r="H29" t="s">
        <v>22</v>
      </c>
      <c r="J29" t="s">
        <v>17</v>
      </c>
    </row>
    <row r="30" spans="1:10" x14ac:dyDescent="0.25">
      <c r="A30" t="s">
        <v>64</v>
      </c>
      <c r="C30" s="2">
        <v>43025.675000000003</v>
      </c>
      <c r="D30" t="s">
        <v>51</v>
      </c>
      <c r="E30" t="s">
        <v>3</v>
      </c>
      <c r="F30" t="s">
        <v>3</v>
      </c>
      <c r="G30" t="s">
        <v>45</v>
      </c>
      <c r="H30" t="s">
        <v>46</v>
      </c>
      <c r="J30" t="s">
        <v>17</v>
      </c>
    </row>
    <row r="31" spans="1:10" x14ac:dyDescent="0.25">
      <c r="A31" t="s">
        <v>65</v>
      </c>
      <c r="C31" s="2">
        <v>43025.686111111114</v>
      </c>
      <c r="D31" t="s">
        <v>51</v>
      </c>
      <c r="E31" t="s">
        <v>3</v>
      </c>
      <c r="F31" t="s">
        <v>3</v>
      </c>
      <c r="G31" t="s">
        <v>45</v>
      </c>
      <c r="H31" t="s">
        <v>46</v>
      </c>
      <c r="J31" t="s">
        <v>17</v>
      </c>
    </row>
    <row r="32" spans="1:10" x14ac:dyDescent="0.25">
      <c r="A32" t="s">
        <v>66</v>
      </c>
      <c r="C32" s="2">
        <v>43027.615277777775</v>
      </c>
      <c r="D32" t="s">
        <v>67</v>
      </c>
      <c r="E32" t="s">
        <v>20</v>
      </c>
      <c r="F32" t="s">
        <v>3</v>
      </c>
      <c r="G32" t="s">
        <v>68</v>
      </c>
      <c r="H32" t="s">
        <v>69</v>
      </c>
      <c r="J32" t="s">
        <v>17</v>
      </c>
    </row>
    <row r="33" spans="1:10" x14ac:dyDescent="0.25">
      <c r="A33" t="s">
        <v>70</v>
      </c>
      <c r="C33" s="2">
        <v>43027.620833333334</v>
      </c>
      <c r="D33" t="s">
        <v>67</v>
      </c>
      <c r="E33" t="s">
        <v>20</v>
      </c>
      <c r="F33" t="s">
        <v>3</v>
      </c>
      <c r="G33" t="s">
        <v>68</v>
      </c>
      <c r="H33" t="s">
        <v>69</v>
      </c>
      <c r="J33" t="s">
        <v>17</v>
      </c>
    </row>
    <row r="34" spans="1:10" x14ac:dyDescent="0.25">
      <c r="A34" t="s">
        <v>71</v>
      </c>
      <c r="C34" s="2">
        <v>43031.385416666664</v>
      </c>
      <c r="D34" t="s">
        <v>19</v>
      </c>
      <c r="E34" t="s">
        <v>20</v>
      </c>
      <c r="F34" t="s">
        <v>3</v>
      </c>
      <c r="G34" t="s">
        <v>72</v>
      </c>
      <c r="H34" t="s">
        <v>73</v>
      </c>
      <c r="J34" t="s">
        <v>17</v>
      </c>
    </row>
    <row r="35" spans="1:10" x14ac:dyDescent="0.25">
      <c r="A35" t="s">
        <v>74</v>
      </c>
      <c r="C35" s="2">
        <v>43032.497916666667</v>
      </c>
      <c r="D35" t="s">
        <v>51</v>
      </c>
      <c r="E35" t="s">
        <v>3</v>
      </c>
      <c r="F35" t="s">
        <v>3</v>
      </c>
      <c r="G35" t="s">
        <v>45</v>
      </c>
      <c r="H35" t="s">
        <v>46</v>
      </c>
      <c r="J35" t="s">
        <v>17</v>
      </c>
    </row>
    <row r="36" spans="1:10" x14ac:dyDescent="0.25">
      <c r="A36" t="s">
        <v>75</v>
      </c>
      <c r="C36" s="2">
        <v>43032.510416666664</v>
      </c>
      <c r="D36" t="s">
        <v>19</v>
      </c>
      <c r="E36" t="s">
        <v>20</v>
      </c>
      <c r="F36" t="s">
        <v>3</v>
      </c>
      <c r="G36" t="s">
        <v>45</v>
      </c>
      <c r="H36" t="s">
        <v>46</v>
      </c>
      <c r="J36" t="s">
        <v>17</v>
      </c>
    </row>
    <row r="37" spans="1:10" x14ac:dyDescent="0.25">
      <c r="A37" t="s">
        <v>76</v>
      </c>
      <c r="C37" s="2">
        <v>43032.511111111111</v>
      </c>
      <c r="D37" t="s">
        <v>34</v>
      </c>
      <c r="E37" t="s">
        <v>20</v>
      </c>
      <c r="F37" t="s">
        <v>3</v>
      </c>
      <c r="G37" t="s">
        <v>45</v>
      </c>
      <c r="H37" t="s">
        <v>46</v>
      </c>
      <c r="J37" t="s">
        <v>17</v>
      </c>
    </row>
    <row r="38" spans="1:10" x14ac:dyDescent="0.25">
      <c r="A38" t="s">
        <v>77</v>
      </c>
      <c r="C38" s="2">
        <v>43032.534722222219</v>
      </c>
      <c r="D38" t="s">
        <v>78</v>
      </c>
      <c r="E38" t="s">
        <v>20</v>
      </c>
      <c r="F38" t="s">
        <v>3</v>
      </c>
      <c r="G38" t="s">
        <v>45</v>
      </c>
      <c r="H38" t="s">
        <v>46</v>
      </c>
      <c r="J38" t="s">
        <v>17</v>
      </c>
    </row>
    <row r="39" spans="1:10" x14ac:dyDescent="0.25">
      <c r="A39" t="s">
        <v>79</v>
      </c>
      <c r="C39" s="2">
        <v>43032.73541666667</v>
      </c>
      <c r="D39" t="s">
        <v>14</v>
      </c>
      <c r="E39" t="s">
        <v>3</v>
      </c>
      <c r="F39" t="s">
        <v>3</v>
      </c>
      <c r="G39" t="s">
        <v>15</v>
      </c>
      <c r="H39" t="s">
        <v>16</v>
      </c>
      <c r="J39" t="s">
        <v>17</v>
      </c>
    </row>
    <row r="40" spans="1:10" x14ac:dyDescent="0.25">
      <c r="A40" t="s">
        <v>80</v>
      </c>
      <c r="C40" s="2">
        <v>43032.74722222222</v>
      </c>
      <c r="D40" t="s">
        <v>14</v>
      </c>
      <c r="E40" t="s">
        <v>3</v>
      </c>
      <c r="F40" t="s">
        <v>3</v>
      </c>
      <c r="G40" t="s">
        <v>15</v>
      </c>
      <c r="H40" t="s">
        <v>16</v>
      </c>
      <c r="J40" t="s">
        <v>17</v>
      </c>
    </row>
    <row r="41" spans="1:10" x14ac:dyDescent="0.25">
      <c r="A41" t="s">
        <v>81</v>
      </c>
      <c r="C41" s="2">
        <v>43033.385416666664</v>
      </c>
      <c r="D41" t="s">
        <v>19</v>
      </c>
      <c r="E41" t="s">
        <v>20</v>
      </c>
      <c r="F41" t="s">
        <v>3</v>
      </c>
      <c r="G41" t="s">
        <v>21</v>
      </c>
      <c r="H41" t="s">
        <v>22</v>
      </c>
      <c r="J41" t="s">
        <v>17</v>
      </c>
    </row>
    <row r="42" spans="1:10" x14ac:dyDescent="0.25">
      <c r="A42" t="s">
        <v>82</v>
      </c>
      <c r="C42" s="2">
        <v>43033.425694444442</v>
      </c>
      <c r="D42" t="s">
        <v>19</v>
      </c>
      <c r="E42" t="s">
        <v>20</v>
      </c>
      <c r="F42" t="s">
        <v>3</v>
      </c>
      <c r="G42" t="s">
        <v>21</v>
      </c>
      <c r="H42" t="s">
        <v>57</v>
      </c>
      <c r="J42" t="s">
        <v>17</v>
      </c>
    </row>
    <row r="43" spans="1:10" x14ac:dyDescent="0.25">
      <c r="A43" t="s">
        <v>83</v>
      </c>
      <c r="C43" s="2">
        <v>43033.428472222222</v>
      </c>
      <c r="D43" t="s">
        <v>24</v>
      </c>
      <c r="E43" t="s">
        <v>3</v>
      </c>
      <c r="F43" t="s">
        <v>3</v>
      </c>
      <c r="G43" t="s">
        <v>21</v>
      </c>
      <c r="H43" t="s">
        <v>57</v>
      </c>
      <c r="J43" t="s">
        <v>17</v>
      </c>
    </row>
    <row r="44" spans="1:10" x14ac:dyDescent="0.25">
      <c r="A44" t="s">
        <v>84</v>
      </c>
      <c r="C44" s="2">
        <v>43033.44027777778</v>
      </c>
      <c r="D44" t="s">
        <v>24</v>
      </c>
      <c r="E44" t="s">
        <v>3</v>
      </c>
      <c r="F44" t="s">
        <v>3</v>
      </c>
      <c r="G44" t="s">
        <v>21</v>
      </c>
      <c r="H44" t="s">
        <v>57</v>
      </c>
      <c r="J44" t="s">
        <v>17</v>
      </c>
    </row>
    <row r="45" spans="1:10" x14ac:dyDescent="0.25">
      <c r="A45" t="s">
        <v>85</v>
      </c>
      <c r="C45" s="2">
        <v>43033.443055555559</v>
      </c>
      <c r="D45" t="s">
        <v>24</v>
      </c>
      <c r="E45" t="s">
        <v>3</v>
      </c>
      <c r="F45" t="s">
        <v>3</v>
      </c>
      <c r="G45" t="s">
        <v>21</v>
      </c>
      <c r="H45" t="s">
        <v>57</v>
      </c>
      <c r="J45" t="s">
        <v>17</v>
      </c>
    </row>
    <row r="46" spans="1:10" x14ac:dyDescent="0.25">
      <c r="A46" t="s">
        <v>86</v>
      </c>
      <c r="C46" s="2">
        <v>43033.444444444445</v>
      </c>
      <c r="D46" t="s">
        <v>24</v>
      </c>
      <c r="E46" t="s">
        <v>3</v>
      </c>
      <c r="F46" t="s">
        <v>3</v>
      </c>
      <c r="G46" t="s">
        <v>21</v>
      </c>
      <c r="H46" t="s">
        <v>57</v>
      </c>
      <c r="J46" t="s">
        <v>17</v>
      </c>
    </row>
    <row r="47" spans="1:10" x14ac:dyDescent="0.25">
      <c r="A47" t="s">
        <v>87</v>
      </c>
      <c r="C47" s="2">
        <v>43033.607638888891</v>
      </c>
      <c r="D47" t="s">
        <v>24</v>
      </c>
      <c r="E47" t="s">
        <v>3</v>
      </c>
      <c r="F47" t="s">
        <v>3</v>
      </c>
      <c r="G47" t="s">
        <v>15</v>
      </c>
      <c r="H47" t="s">
        <v>57</v>
      </c>
      <c r="J47" t="s">
        <v>17</v>
      </c>
    </row>
    <row r="48" spans="1:10" x14ac:dyDescent="0.25">
      <c r="A48" t="s">
        <v>88</v>
      </c>
      <c r="C48" s="2">
        <v>43033.614583333336</v>
      </c>
      <c r="D48" t="s">
        <v>24</v>
      </c>
      <c r="E48" t="s">
        <v>3</v>
      </c>
      <c r="F48" t="s">
        <v>3</v>
      </c>
      <c r="G48" t="s">
        <v>15</v>
      </c>
      <c r="H48" t="s">
        <v>57</v>
      </c>
      <c r="J48" t="s">
        <v>17</v>
      </c>
    </row>
    <row r="49" spans="1:10" x14ac:dyDescent="0.25">
      <c r="A49" t="s">
        <v>89</v>
      </c>
      <c r="C49" s="2">
        <v>43033.618055555555</v>
      </c>
      <c r="D49" t="s">
        <v>24</v>
      </c>
      <c r="E49" t="s">
        <v>3</v>
      </c>
      <c r="F49" t="s">
        <v>3</v>
      </c>
      <c r="G49" t="s">
        <v>15</v>
      </c>
      <c r="H49" t="s">
        <v>57</v>
      </c>
      <c r="J49" t="s">
        <v>17</v>
      </c>
    </row>
    <row r="50" spans="1:10" x14ac:dyDescent="0.25">
      <c r="A50" t="s">
        <v>90</v>
      </c>
      <c r="C50" s="2">
        <v>43034.40902777778</v>
      </c>
      <c r="D50" t="s">
        <v>51</v>
      </c>
      <c r="E50" t="s">
        <v>3</v>
      </c>
      <c r="F50" t="s">
        <v>3</v>
      </c>
      <c r="G50" t="s">
        <v>45</v>
      </c>
      <c r="H50" t="s">
        <v>46</v>
      </c>
      <c r="J50" t="s">
        <v>17</v>
      </c>
    </row>
    <row r="51" spans="1:10" x14ac:dyDescent="0.25">
      <c r="A51" t="s">
        <v>91</v>
      </c>
      <c r="C51" s="2">
        <v>43034.411805555559</v>
      </c>
      <c r="D51" t="s">
        <v>51</v>
      </c>
      <c r="E51" t="s">
        <v>3</v>
      </c>
      <c r="F51" t="s">
        <v>3</v>
      </c>
      <c r="G51" t="s">
        <v>45</v>
      </c>
      <c r="H51" t="s">
        <v>46</v>
      </c>
      <c r="J51" t="s">
        <v>17</v>
      </c>
    </row>
    <row r="52" spans="1:10" x14ac:dyDescent="0.25">
      <c r="A52" t="s">
        <v>92</v>
      </c>
      <c r="C52" s="2">
        <v>43035.39166666667</v>
      </c>
      <c r="D52" t="s">
        <v>24</v>
      </c>
      <c r="E52" t="s">
        <v>3</v>
      </c>
      <c r="F52" t="s">
        <v>3</v>
      </c>
      <c r="G52" t="s">
        <v>21</v>
      </c>
      <c r="H52" t="s">
        <v>22</v>
      </c>
      <c r="J52" t="s">
        <v>17</v>
      </c>
    </row>
    <row r="53" spans="1:10" x14ac:dyDescent="0.25">
      <c r="A53" t="s">
        <v>93</v>
      </c>
      <c r="C53" s="2">
        <v>43039.661805555559</v>
      </c>
      <c r="D53" t="s">
        <v>94</v>
      </c>
      <c r="E53" t="s">
        <v>20</v>
      </c>
      <c r="F53" t="s">
        <v>3</v>
      </c>
      <c r="G53" t="s">
        <v>95</v>
      </c>
      <c r="H53" t="s">
        <v>96</v>
      </c>
      <c r="J53" t="s">
        <v>17</v>
      </c>
    </row>
    <row r="54" spans="1:10" x14ac:dyDescent="0.25">
      <c r="A54" t="s">
        <v>97</v>
      </c>
      <c r="C54" s="2">
        <v>43040.429166666669</v>
      </c>
      <c r="D54" t="s">
        <v>19</v>
      </c>
      <c r="E54" t="s">
        <v>20</v>
      </c>
      <c r="F54" t="s">
        <v>3</v>
      </c>
      <c r="G54" t="s">
        <v>21</v>
      </c>
      <c r="H54" t="s">
        <v>57</v>
      </c>
      <c r="J54" t="s">
        <v>17</v>
      </c>
    </row>
    <row r="55" spans="1:10" x14ac:dyDescent="0.25">
      <c r="A55" t="s">
        <v>98</v>
      </c>
      <c r="C55" s="2">
        <v>43040.431944444441</v>
      </c>
      <c r="D55" t="s">
        <v>24</v>
      </c>
      <c r="E55" t="s">
        <v>3</v>
      </c>
      <c r="F55" t="s">
        <v>3</v>
      </c>
      <c r="G55" t="s">
        <v>21</v>
      </c>
      <c r="H55" t="s">
        <v>57</v>
      </c>
      <c r="J55" t="s">
        <v>17</v>
      </c>
    </row>
    <row r="56" spans="1:10" x14ac:dyDescent="0.25">
      <c r="A56" t="s">
        <v>99</v>
      </c>
      <c r="C56" s="2">
        <v>43040.448611111111</v>
      </c>
      <c r="D56" t="s">
        <v>24</v>
      </c>
      <c r="E56" t="s">
        <v>3</v>
      </c>
      <c r="F56" t="s">
        <v>3</v>
      </c>
      <c r="G56" t="s">
        <v>21</v>
      </c>
      <c r="H56" t="s">
        <v>57</v>
      </c>
      <c r="J56" t="s">
        <v>17</v>
      </c>
    </row>
    <row r="57" spans="1:10" x14ac:dyDescent="0.25">
      <c r="A57" t="s">
        <v>100</v>
      </c>
      <c r="C57" s="2">
        <v>43040.452777777777</v>
      </c>
      <c r="D57" t="s">
        <v>24</v>
      </c>
      <c r="E57" t="s">
        <v>3</v>
      </c>
      <c r="F57" t="s">
        <v>3</v>
      </c>
      <c r="G57" t="s">
        <v>21</v>
      </c>
      <c r="H57" t="s">
        <v>57</v>
      </c>
      <c r="J57" t="s">
        <v>17</v>
      </c>
    </row>
    <row r="58" spans="1:10" x14ac:dyDescent="0.25">
      <c r="A58" t="s">
        <v>101</v>
      </c>
      <c r="C58" s="2">
        <v>43040.525694444441</v>
      </c>
      <c r="D58" t="s">
        <v>14</v>
      </c>
      <c r="E58" t="s">
        <v>3</v>
      </c>
      <c r="F58" t="s">
        <v>3</v>
      </c>
      <c r="G58" t="s">
        <v>21</v>
      </c>
      <c r="H58" t="s">
        <v>57</v>
      </c>
      <c r="J58" t="s">
        <v>17</v>
      </c>
    </row>
    <row r="59" spans="1:10" x14ac:dyDescent="0.25">
      <c r="A59" t="s">
        <v>102</v>
      </c>
      <c r="C59" s="2">
        <v>43040.527083333334</v>
      </c>
      <c r="D59" t="s">
        <v>27</v>
      </c>
      <c r="E59" t="s">
        <v>3</v>
      </c>
      <c r="F59" t="s">
        <v>3</v>
      </c>
      <c r="G59" t="s">
        <v>21</v>
      </c>
      <c r="H59" t="s">
        <v>57</v>
      </c>
      <c r="J59" t="s">
        <v>17</v>
      </c>
    </row>
    <row r="60" spans="1:10" x14ac:dyDescent="0.25">
      <c r="A60" t="s">
        <v>103</v>
      </c>
      <c r="C60" s="2">
        <v>43040.605555555558</v>
      </c>
      <c r="D60" t="s">
        <v>24</v>
      </c>
      <c r="E60" t="s">
        <v>3</v>
      </c>
      <c r="F60" t="s">
        <v>3</v>
      </c>
      <c r="G60" t="s">
        <v>15</v>
      </c>
      <c r="H60" t="s">
        <v>57</v>
      </c>
      <c r="J60" t="s">
        <v>17</v>
      </c>
    </row>
    <row r="61" spans="1:10" x14ac:dyDescent="0.25">
      <c r="A61" t="s">
        <v>104</v>
      </c>
      <c r="C61" s="2">
        <v>43041.511111111111</v>
      </c>
      <c r="D61" t="s">
        <v>105</v>
      </c>
      <c r="E61" t="s">
        <v>20</v>
      </c>
      <c r="F61" t="s">
        <v>3</v>
      </c>
      <c r="G61" t="s">
        <v>15</v>
      </c>
      <c r="H61" t="s">
        <v>16</v>
      </c>
      <c r="J61" t="s">
        <v>17</v>
      </c>
    </row>
    <row r="62" spans="1:10" x14ac:dyDescent="0.25">
      <c r="A62" t="s">
        <v>106</v>
      </c>
      <c r="C62" s="2">
        <v>43041.671527777777</v>
      </c>
      <c r="D62" t="s">
        <v>105</v>
      </c>
      <c r="E62" t="s">
        <v>20</v>
      </c>
      <c r="F62" t="s">
        <v>3</v>
      </c>
      <c r="G62" t="s">
        <v>15</v>
      </c>
      <c r="H62" t="s">
        <v>16</v>
      </c>
      <c r="J62" t="s">
        <v>17</v>
      </c>
    </row>
    <row r="63" spans="1:10" x14ac:dyDescent="0.25">
      <c r="A63" t="s">
        <v>107</v>
      </c>
      <c r="C63" s="2">
        <v>43041.680555555555</v>
      </c>
      <c r="D63" t="s">
        <v>105</v>
      </c>
      <c r="E63" t="s">
        <v>20</v>
      </c>
      <c r="F63" t="s">
        <v>3</v>
      </c>
      <c r="G63" t="s">
        <v>15</v>
      </c>
      <c r="H63" t="s">
        <v>16</v>
      </c>
      <c r="J63" t="s">
        <v>17</v>
      </c>
    </row>
    <row r="64" spans="1:10" x14ac:dyDescent="0.25">
      <c r="A64" t="s">
        <v>108</v>
      </c>
      <c r="C64" s="2">
        <v>43042.526388888888</v>
      </c>
      <c r="D64" t="s">
        <v>67</v>
      </c>
      <c r="E64" t="s">
        <v>20</v>
      </c>
      <c r="F64" t="s">
        <v>3</v>
      </c>
      <c r="G64" t="s">
        <v>68</v>
      </c>
      <c r="H64" t="s">
        <v>109</v>
      </c>
      <c r="J64" t="s">
        <v>17</v>
      </c>
    </row>
    <row r="65" spans="1:10" x14ac:dyDescent="0.25">
      <c r="A65" t="s">
        <v>110</v>
      </c>
      <c r="C65" s="2">
        <v>43042.53125</v>
      </c>
      <c r="D65" t="s">
        <v>67</v>
      </c>
      <c r="E65" t="s">
        <v>20</v>
      </c>
      <c r="F65" t="s">
        <v>3</v>
      </c>
      <c r="G65" t="s">
        <v>68</v>
      </c>
      <c r="H65" t="s">
        <v>109</v>
      </c>
      <c r="J65" t="s">
        <v>17</v>
      </c>
    </row>
    <row r="66" spans="1:10" x14ac:dyDescent="0.25">
      <c r="A66" t="s">
        <v>111</v>
      </c>
      <c r="C66" s="2">
        <v>43045.501388888886</v>
      </c>
      <c r="D66" t="s">
        <v>67</v>
      </c>
      <c r="E66" t="s">
        <v>20</v>
      </c>
      <c r="F66" t="s">
        <v>3</v>
      </c>
      <c r="G66" t="s">
        <v>68</v>
      </c>
      <c r="H66" t="s">
        <v>69</v>
      </c>
      <c r="J66" t="s">
        <v>17</v>
      </c>
    </row>
    <row r="67" spans="1:10" x14ac:dyDescent="0.25">
      <c r="A67" t="s">
        <v>112</v>
      </c>
      <c r="C67" s="2">
        <v>43045.504861111112</v>
      </c>
      <c r="D67" t="s">
        <v>67</v>
      </c>
      <c r="E67" t="s">
        <v>20</v>
      </c>
      <c r="F67" t="s">
        <v>3</v>
      </c>
      <c r="G67" t="s">
        <v>68</v>
      </c>
      <c r="H67" t="s">
        <v>69</v>
      </c>
      <c r="J67" t="s">
        <v>17</v>
      </c>
    </row>
    <row r="68" spans="1:10" x14ac:dyDescent="0.25">
      <c r="A68" t="s">
        <v>113</v>
      </c>
      <c r="C68" s="2">
        <v>43045.75</v>
      </c>
      <c r="D68" t="s">
        <v>19</v>
      </c>
      <c r="E68" t="s">
        <v>20</v>
      </c>
      <c r="F68" t="s">
        <v>3</v>
      </c>
      <c r="G68" t="s">
        <v>68</v>
      </c>
      <c r="H68" t="s">
        <v>69</v>
      </c>
      <c r="J68" t="s">
        <v>17</v>
      </c>
    </row>
    <row r="69" spans="1:10" x14ac:dyDescent="0.25">
      <c r="A69" t="s">
        <v>114</v>
      </c>
      <c r="C69" s="2">
        <v>43052.737500000003</v>
      </c>
      <c r="D69" t="s">
        <v>14</v>
      </c>
      <c r="E69" t="s">
        <v>3</v>
      </c>
      <c r="F69" t="s">
        <v>3</v>
      </c>
      <c r="G69" t="s">
        <v>15</v>
      </c>
      <c r="H69" t="s">
        <v>16</v>
      </c>
      <c r="J69" t="s">
        <v>17</v>
      </c>
    </row>
    <row r="70" spans="1:10" x14ac:dyDescent="0.25">
      <c r="A70" t="s">
        <v>115</v>
      </c>
      <c r="C70" s="2">
        <v>43053.549305555556</v>
      </c>
      <c r="D70" t="s">
        <v>38</v>
      </c>
      <c r="E70" t="s">
        <v>20</v>
      </c>
      <c r="F70" t="s">
        <v>3</v>
      </c>
      <c r="G70" t="s">
        <v>39</v>
      </c>
      <c r="H70" t="s">
        <v>40</v>
      </c>
      <c r="J70" t="s">
        <v>17</v>
      </c>
    </row>
    <row r="71" spans="1:10" x14ac:dyDescent="0.25">
      <c r="A71" t="s">
        <v>116</v>
      </c>
      <c r="C71" s="2">
        <v>43053.555555555555</v>
      </c>
      <c r="D71" t="s">
        <v>38</v>
      </c>
      <c r="E71" t="s">
        <v>20</v>
      </c>
      <c r="F71" t="s">
        <v>3</v>
      </c>
      <c r="G71" t="s">
        <v>39</v>
      </c>
      <c r="H71" t="s">
        <v>40</v>
      </c>
      <c r="J71" t="s">
        <v>17</v>
      </c>
    </row>
    <row r="72" spans="1:10" x14ac:dyDescent="0.25">
      <c r="A72" t="s">
        <v>117</v>
      </c>
      <c r="C72" s="2">
        <v>43053.613194444442</v>
      </c>
      <c r="D72" t="s">
        <v>105</v>
      </c>
      <c r="E72" t="s">
        <v>20</v>
      </c>
      <c r="F72" t="s">
        <v>3</v>
      </c>
      <c r="G72" t="s">
        <v>15</v>
      </c>
      <c r="H72" t="s">
        <v>16</v>
      </c>
      <c r="J72" t="s">
        <v>17</v>
      </c>
    </row>
    <row r="73" spans="1:10" x14ac:dyDescent="0.25">
      <c r="A73" t="s">
        <v>118</v>
      </c>
      <c r="C73" s="2">
        <v>43054.34652777778</v>
      </c>
      <c r="D73" t="s">
        <v>19</v>
      </c>
      <c r="E73" t="s">
        <v>20</v>
      </c>
      <c r="F73" t="s">
        <v>3</v>
      </c>
      <c r="G73" t="s">
        <v>21</v>
      </c>
      <c r="H73" t="s">
        <v>22</v>
      </c>
      <c r="J73" t="s">
        <v>17</v>
      </c>
    </row>
    <row r="74" spans="1:10" x14ac:dyDescent="0.25">
      <c r="A74" t="s">
        <v>119</v>
      </c>
      <c r="C74" s="2">
        <v>43054.348611111112</v>
      </c>
      <c r="D74" t="s">
        <v>24</v>
      </c>
      <c r="E74" t="s">
        <v>3</v>
      </c>
      <c r="F74" t="s">
        <v>3</v>
      </c>
      <c r="G74" t="s">
        <v>21</v>
      </c>
      <c r="H74" t="s">
        <v>22</v>
      </c>
      <c r="J74" t="s">
        <v>17</v>
      </c>
    </row>
    <row r="75" spans="1:10" x14ac:dyDescent="0.25">
      <c r="A75" t="s">
        <v>120</v>
      </c>
      <c r="C75" s="2">
        <v>43054.430555555555</v>
      </c>
      <c r="D75" t="s">
        <v>24</v>
      </c>
      <c r="E75" t="s">
        <v>3</v>
      </c>
      <c r="F75" t="s">
        <v>3</v>
      </c>
      <c r="G75" t="s">
        <v>21</v>
      </c>
      <c r="H75" t="s">
        <v>57</v>
      </c>
      <c r="J75" t="s">
        <v>17</v>
      </c>
    </row>
    <row r="76" spans="1:10" x14ac:dyDescent="0.25">
      <c r="A76" t="s">
        <v>121</v>
      </c>
      <c r="C76" s="2">
        <v>43054.443055555559</v>
      </c>
      <c r="D76" t="s">
        <v>24</v>
      </c>
      <c r="E76" t="s">
        <v>3</v>
      </c>
      <c r="F76" t="s">
        <v>3</v>
      </c>
      <c r="G76" t="s">
        <v>21</v>
      </c>
      <c r="H76" t="s">
        <v>57</v>
      </c>
      <c r="J76" t="s">
        <v>17</v>
      </c>
    </row>
    <row r="77" spans="1:10" x14ac:dyDescent="0.25">
      <c r="A77" t="s">
        <v>122</v>
      </c>
      <c r="C77" s="2">
        <v>43054.445138888892</v>
      </c>
      <c r="D77" t="s">
        <v>24</v>
      </c>
      <c r="E77" t="s">
        <v>3</v>
      </c>
      <c r="F77" t="s">
        <v>3</v>
      </c>
      <c r="G77" t="s">
        <v>21</v>
      </c>
      <c r="H77" t="s">
        <v>57</v>
      </c>
      <c r="J77" t="s">
        <v>17</v>
      </c>
    </row>
    <row r="78" spans="1:10" x14ac:dyDescent="0.25">
      <c r="A78" t="s">
        <v>123</v>
      </c>
      <c r="C78" s="2">
        <v>43054.701388888891</v>
      </c>
      <c r="D78" t="s">
        <v>14</v>
      </c>
      <c r="E78" t="s">
        <v>3</v>
      </c>
      <c r="F78" t="s">
        <v>3</v>
      </c>
      <c r="G78" t="s">
        <v>15</v>
      </c>
      <c r="H78" t="s">
        <v>57</v>
      </c>
      <c r="J78" t="s">
        <v>17</v>
      </c>
    </row>
    <row r="79" spans="1:10" x14ac:dyDescent="0.25">
      <c r="A79" t="s">
        <v>124</v>
      </c>
      <c r="C79" s="2">
        <v>43056.420138888891</v>
      </c>
      <c r="D79" t="s">
        <v>67</v>
      </c>
      <c r="E79" t="s">
        <v>20</v>
      </c>
      <c r="F79" t="s">
        <v>3</v>
      </c>
      <c r="G79" t="s">
        <v>68</v>
      </c>
      <c r="H79" t="s">
        <v>109</v>
      </c>
      <c r="J79" t="s">
        <v>17</v>
      </c>
    </row>
    <row r="80" spans="1:10" x14ac:dyDescent="0.25">
      <c r="A80" t="s">
        <v>125</v>
      </c>
      <c r="C80" s="2">
        <v>43056.428472222222</v>
      </c>
      <c r="D80" t="s">
        <v>67</v>
      </c>
      <c r="E80" t="s">
        <v>20</v>
      </c>
      <c r="F80" t="s">
        <v>3</v>
      </c>
      <c r="G80" t="s">
        <v>68</v>
      </c>
      <c r="H80" t="s">
        <v>109</v>
      </c>
      <c r="J80" t="s">
        <v>17</v>
      </c>
    </row>
    <row r="81" spans="1:10" x14ac:dyDescent="0.25">
      <c r="A81" t="s">
        <v>126</v>
      </c>
      <c r="C81" s="2">
        <v>43056.520138888889</v>
      </c>
      <c r="D81" t="s">
        <v>24</v>
      </c>
      <c r="E81" t="s">
        <v>3</v>
      </c>
      <c r="F81" t="s">
        <v>3</v>
      </c>
      <c r="G81" t="s">
        <v>15</v>
      </c>
      <c r="H81" t="s">
        <v>16</v>
      </c>
      <c r="J81" t="s">
        <v>17</v>
      </c>
    </row>
    <row r="82" spans="1:10" x14ac:dyDescent="0.25">
      <c r="A82" t="s">
        <v>127</v>
      </c>
      <c r="C82" s="2">
        <v>43061.427083333336</v>
      </c>
      <c r="D82" t="s">
        <v>128</v>
      </c>
      <c r="E82" t="s">
        <v>3</v>
      </c>
      <c r="F82" t="s">
        <v>3</v>
      </c>
      <c r="G82" t="s">
        <v>21</v>
      </c>
      <c r="H82" t="s">
        <v>57</v>
      </c>
      <c r="J82" t="s">
        <v>17</v>
      </c>
    </row>
    <row r="83" spans="1:10" x14ac:dyDescent="0.25">
      <c r="A83" t="s">
        <v>129</v>
      </c>
      <c r="C83" s="2">
        <v>43061.428472222222</v>
      </c>
      <c r="D83" t="s">
        <v>19</v>
      </c>
      <c r="E83" t="s">
        <v>20</v>
      </c>
      <c r="F83" t="s">
        <v>3</v>
      </c>
      <c r="G83" t="s">
        <v>21</v>
      </c>
      <c r="H83" t="s">
        <v>57</v>
      </c>
      <c r="J83" t="s">
        <v>17</v>
      </c>
    </row>
    <row r="84" spans="1:10" x14ac:dyDescent="0.25">
      <c r="A84" t="s">
        <v>130</v>
      </c>
      <c r="C84" s="2">
        <v>43061.443749999999</v>
      </c>
      <c r="D84" t="s">
        <v>27</v>
      </c>
      <c r="E84" t="s">
        <v>3</v>
      </c>
      <c r="F84" t="s">
        <v>3</v>
      </c>
      <c r="G84" t="s">
        <v>21</v>
      </c>
      <c r="H84" t="s">
        <v>57</v>
      </c>
      <c r="J84" t="s">
        <v>17</v>
      </c>
    </row>
    <row r="85" spans="1:10" x14ac:dyDescent="0.25">
      <c r="A85" t="s">
        <v>131</v>
      </c>
      <c r="C85" s="2">
        <v>43061.447222222225</v>
      </c>
      <c r="D85" t="s">
        <v>24</v>
      </c>
      <c r="E85" t="s">
        <v>3</v>
      </c>
      <c r="F85" t="s">
        <v>3</v>
      </c>
      <c r="G85" t="s">
        <v>21</v>
      </c>
      <c r="H85" t="s">
        <v>57</v>
      </c>
      <c r="J85" t="s">
        <v>17</v>
      </c>
    </row>
    <row r="86" spans="1:10" x14ac:dyDescent="0.25">
      <c r="A86" t="s">
        <v>132</v>
      </c>
      <c r="C86" s="2">
        <v>43061.448611111111</v>
      </c>
      <c r="D86" t="s">
        <v>24</v>
      </c>
      <c r="E86" t="s">
        <v>3</v>
      </c>
      <c r="F86" t="s">
        <v>3</v>
      </c>
      <c r="G86" t="s">
        <v>21</v>
      </c>
      <c r="H86" t="s">
        <v>57</v>
      </c>
      <c r="J86" t="s">
        <v>17</v>
      </c>
    </row>
    <row r="87" spans="1:10" x14ac:dyDescent="0.25">
      <c r="A87" t="s">
        <v>133</v>
      </c>
      <c r="C87" s="2">
        <v>43063.595833333333</v>
      </c>
      <c r="D87" t="s">
        <v>43</v>
      </c>
      <c r="E87" t="s">
        <v>3</v>
      </c>
      <c r="F87" t="s">
        <v>3</v>
      </c>
      <c r="G87" t="s">
        <v>72</v>
      </c>
      <c r="H87" t="s">
        <v>73</v>
      </c>
      <c r="J87" t="s">
        <v>17</v>
      </c>
    </row>
    <row r="88" spans="1:10" x14ac:dyDescent="0.25">
      <c r="A88" t="s">
        <v>134</v>
      </c>
      <c r="C88" s="2">
        <v>43063.598611111112</v>
      </c>
      <c r="D88" t="s">
        <v>43</v>
      </c>
      <c r="E88" t="s">
        <v>3</v>
      </c>
      <c r="F88" t="s">
        <v>3</v>
      </c>
      <c r="G88" t="s">
        <v>72</v>
      </c>
      <c r="H88" t="s">
        <v>73</v>
      </c>
      <c r="J88" t="s">
        <v>17</v>
      </c>
    </row>
    <row r="89" spans="1:10" x14ac:dyDescent="0.25">
      <c r="A89" t="s">
        <v>135</v>
      </c>
      <c r="C89" s="2">
        <v>43063.638888888891</v>
      </c>
      <c r="D89" t="s">
        <v>24</v>
      </c>
      <c r="E89" t="s">
        <v>3</v>
      </c>
      <c r="F89" t="s">
        <v>3</v>
      </c>
      <c r="G89" t="s">
        <v>72</v>
      </c>
      <c r="H89" t="s">
        <v>73</v>
      </c>
      <c r="J89" t="s">
        <v>17</v>
      </c>
    </row>
    <row r="90" spans="1:10" x14ac:dyDescent="0.25">
      <c r="A90" t="s">
        <v>136</v>
      </c>
      <c r="C90" s="2">
        <v>43064.580555555556</v>
      </c>
      <c r="D90" t="s">
        <v>14</v>
      </c>
      <c r="E90" t="s">
        <v>3</v>
      </c>
      <c r="F90" t="s">
        <v>3</v>
      </c>
      <c r="G90" t="s">
        <v>15</v>
      </c>
      <c r="H90" t="s">
        <v>16</v>
      </c>
      <c r="J90" t="s">
        <v>17</v>
      </c>
    </row>
    <row r="91" spans="1:10" x14ac:dyDescent="0.25">
      <c r="A91" t="s">
        <v>137</v>
      </c>
      <c r="C91" s="2">
        <v>43067.45416666667</v>
      </c>
      <c r="D91" t="s">
        <v>24</v>
      </c>
      <c r="E91" t="s">
        <v>3</v>
      </c>
      <c r="F91" t="s">
        <v>3</v>
      </c>
      <c r="G91" t="s">
        <v>21</v>
      </c>
      <c r="H91" t="s">
        <v>22</v>
      </c>
      <c r="J91" t="s">
        <v>17</v>
      </c>
    </row>
    <row r="92" spans="1:10" x14ac:dyDescent="0.25">
      <c r="A92" t="s">
        <v>138</v>
      </c>
      <c r="C92" s="2">
        <v>43068.441666666666</v>
      </c>
      <c r="D92" t="s">
        <v>24</v>
      </c>
      <c r="E92" t="s">
        <v>3</v>
      </c>
      <c r="F92" t="s">
        <v>3</v>
      </c>
      <c r="G92" t="s">
        <v>21</v>
      </c>
      <c r="H92" t="s">
        <v>57</v>
      </c>
      <c r="J92" t="s">
        <v>17</v>
      </c>
    </row>
    <row r="93" spans="1:10" x14ac:dyDescent="0.25">
      <c r="A93" t="s">
        <v>139</v>
      </c>
      <c r="C93" s="2">
        <v>43068.443055555559</v>
      </c>
      <c r="D93" t="s">
        <v>24</v>
      </c>
      <c r="E93" t="s">
        <v>3</v>
      </c>
      <c r="F93" t="s">
        <v>3</v>
      </c>
      <c r="G93" t="s">
        <v>21</v>
      </c>
      <c r="H93" t="s">
        <v>57</v>
      </c>
      <c r="J93" t="s">
        <v>17</v>
      </c>
    </row>
    <row r="94" spans="1:10" x14ac:dyDescent="0.25">
      <c r="A94" t="s">
        <v>140</v>
      </c>
      <c r="C94" s="2">
        <v>43068.443749999999</v>
      </c>
      <c r="D94" t="s">
        <v>24</v>
      </c>
      <c r="E94" t="s">
        <v>3</v>
      </c>
      <c r="F94" t="s">
        <v>3</v>
      </c>
      <c r="G94" t="s">
        <v>21</v>
      </c>
      <c r="H94" t="s">
        <v>57</v>
      </c>
      <c r="J94" t="s">
        <v>17</v>
      </c>
    </row>
    <row r="95" spans="1:10" x14ac:dyDescent="0.25">
      <c r="A95" t="s">
        <v>141</v>
      </c>
      <c r="C95" s="2">
        <v>43068.444444444445</v>
      </c>
      <c r="D95" t="s">
        <v>24</v>
      </c>
      <c r="E95" t="s">
        <v>3</v>
      </c>
      <c r="F95" t="s">
        <v>3</v>
      </c>
      <c r="G95" t="s">
        <v>21</v>
      </c>
      <c r="H95" t="s">
        <v>57</v>
      </c>
      <c r="J95" t="s">
        <v>17</v>
      </c>
    </row>
    <row r="96" spans="1:10" x14ac:dyDescent="0.25">
      <c r="A96" t="s">
        <v>142</v>
      </c>
      <c r="C96" s="2">
        <v>43068.446527777778</v>
      </c>
      <c r="D96" t="s">
        <v>24</v>
      </c>
      <c r="E96" t="s">
        <v>3</v>
      </c>
      <c r="F96" t="s">
        <v>3</v>
      </c>
      <c r="G96" t="s">
        <v>21</v>
      </c>
      <c r="H96" t="s">
        <v>57</v>
      </c>
      <c r="J96" t="s">
        <v>17</v>
      </c>
    </row>
    <row r="97" spans="1:10" x14ac:dyDescent="0.25">
      <c r="A97" t="s">
        <v>143</v>
      </c>
      <c r="C97" s="2">
        <v>43068.499305555553</v>
      </c>
      <c r="D97" t="s">
        <v>27</v>
      </c>
      <c r="E97" t="s">
        <v>3</v>
      </c>
      <c r="F97" t="s">
        <v>3</v>
      </c>
      <c r="G97" t="s">
        <v>21</v>
      </c>
      <c r="H97" t="s">
        <v>57</v>
      </c>
      <c r="J97" t="s">
        <v>17</v>
      </c>
    </row>
    <row r="98" spans="1:10" x14ac:dyDescent="0.25">
      <c r="A98" t="s">
        <v>144</v>
      </c>
      <c r="C98" s="2">
        <v>43068.506249999999</v>
      </c>
      <c r="D98" t="s">
        <v>145</v>
      </c>
      <c r="E98" t="s">
        <v>20</v>
      </c>
      <c r="F98" t="s">
        <v>3</v>
      </c>
      <c r="G98" t="s">
        <v>21</v>
      </c>
      <c r="H98" t="s">
        <v>57</v>
      </c>
      <c r="J98" t="s">
        <v>17</v>
      </c>
    </row>
    <row r="99" spans="1:10" x14ac:dyDescent="0.25">
      <c r="A99" t="s">
        <v>146</v>
      </c>
      <c r="C99" s="2">
        <v>43068.520138888889</v>
      </c>
      <c r="D99" t="s">
        <v>24</v>
      </c>
      <c r="E99" t="s">
        <v>3</v>
      </c>
      <c r="F99" t="s">
        <v>3</v>
      </c>
      <c r="G99" t="s">
        <v>15</v>
      </c>
      <c r="H99" t="s">
        <v>16</v>
      </c>
      <c r="J99" t="s">
        <v>17</v>
      </c>
    </row>
    <row r="100" spans="1:10" x14ac:dyDescent="0.25">
      <c r="A100" t="s">
        <v>147</v>
      </c>
      <c r="C100" s="2">
        <v>43068.522222222222</v>
      </c>
      <c r="D100" t="s">
        <v>14</v>
      </c>
      <c r="E100" t="s">
        <v>3</v>
      </c>
      <c r="F100" t="s">
        <v>3</v>
      </c>
      <c r="G100" t="s">
        <v>15</v>
      </c>
      <c r="H100" t="s">
        <v>16</v>
      </c>
      <c r="J100" t="s">
        <v>17</v>
      </c>
    </row>
    <row r="101" spans="1:10" x14ac:dyDescent="0.25">
      <c r="A101" t="s">
        <v>148</v>
      </c>
      <c r="C101" s="2">
        <v>43068.611805555556</v>
      </c>
      <c r="D101" t="s">
        <v>19</v>
      </c>
      <c r="E101" t="s">
        <v>20</v>
      </c>
      <c r="F101" t="s">
        <v>3</v>
      </c>
      <c r="G101" t="s">
        <v>21</v>
      </c>
      <c r="H101" t="s">
        <v>57</v>
      </c>
      <c r="J101" t="s">
        <v>17</v>
      </c>
    </row>
    <row r="102" spans="1:10" x14ac:dyDescent="0.25">
      <c r="A102" t="s">
        <v>149</v>
      </c>
      <c r="C102" s="2">
        <v>43068.626388888886</v>
      </c>
      <c r="D102" t="s">
        <v>24</v>
      </c>
      <c r="E102" t="s">
        <v>3</v>
      </c>
      <c r="F102" t="s">
        <v>3</v>
      </c>
      <c r="G102" t="s">
        <v>21</v>
      </c>
      <c r="H102" t="s">
        <v>57</v>
      </c>
      <c r="J102" t="s">
        <v>17</v>
      </c>
    </row>
    <row r="103" spans="1:10" x14ac:dyDescent="0.25">
      <c r="A103" t="s">
        <v>150</v>
      </c>
      <c r="C103" s="2">
        <v>43068.627083333333</v>
      </c>
      <c r="D103" t="s">
        <v>24</v>
      </c>
      <c r="E103" t="s">
        <v>3</v>
      </c>
      <c r="F103" t="s">
        <v>3</v>
      </c>
      <c r="G103" t="s">
        <v>21</v>
      </c>
      <c r="H103" t="s">
        <v>57</v>
      </c>
      <c r="J103" t="s">
        <v>17</v>
      </c>
    </row>
    <row r="104" spans="1:10" x14ac:dyDescent="0.25">
      <c r="A104" t="s">
        <v>151</v>
      </c>
      <c r="C104" s="2">
        <v>43068.62777777778</v>
      </c>
      <c r="D104" t="s">
        <v>24</v>
      </c>
      <c r="E104" t="s">
        <v>3</v>
      </c>
      <c r="F104" t="s">
        <v>3</v>
      </c>
      <c r="G104" t="s">
        <v>21</v>
      </c>
      <c r="H104" t="s">
        <v>57</v>
      </c>
      <c r="J104" t="s">
        <v>17</v>
      </c>
    </row>
    <row r="105" spans="1:10" x14ac:dyDescent="0.25">
      <c r="A105" t="s">
        <v>152</v>
      </c>
      <c r="C105" s="2">
        <v>43068.629166666666</v>
      </c>
      <c r="D105" t="s">
        <v>24</v>
      </c>
      <c r="E105" t="s">
        <v>3</v>
      </c>
      <c r="F105" t="s">
        <v>3</v>
      </c>
      <c r="G105" t="s">
        <v>21</v>
      </c>
      <c r="H105" t="s">
        <v>57</v>
      </c>
      <c r="J105" t="s">
        <v>17</v>
      </c>
    </row>
    <row r="106" spans="1:10" x14ac:dyDescent="0.25">
      <c r="A106" t="s">
        <v>153</v>
      </c>
      <c r="C106" s="2">
        <v>43068.748611111114</v>
      </c>
      <c r="D106" t="s">
        <v>24</v>
      </c>
      <c r="E106" t="s">
        <v>3</v>
      </c>
      <c r="F106" t="s">
        <v>3</v>
      </c>
      <c r="G106" t="s">
        <v>15</v>
      </c>
      <c r="H106" t="s">
        <v>16</v>
      </c>
      <c r="J106" t="s">
        <v>17</v>
      </c>
    </row>
    <row r="107" spans="1:10" x14ac:dyDescent="0.25">
      <c r="A107" t="s">
        <v>154</v>
      </c>
      <c r="C107" s="2">
        <v>43069.359722222223</v>
      </c>
      <c r="D107" t="s">
        <v>38</v>
      </c>
      <c r="E107" t="s">
        <v>20</v>
      </c>
      <c r="F107" t="s">
        <v>3</v>
      </c>
      <c r="G107" t="s">
        <v>39</v>
      </c>
      <c r="H107" t="s">
        <v>40</v>
      </c>
      <c r="J107" t="s">
        <v>17</v>
      </c>
    </row>
    <row r="108" spans="1:10" x14ac:dyDescent="0.25">
      <c r="A108" t="s">
        <v>155</v>
      </c>
      <c r="C108" s="2">
        <v>43069.364583333336</v>
      </c>
      <c r="D108" t="s">
        <v>38</v>
      </c>
      <c r="E108" t="s">
        <v>20</v>
      </c>
      <c r="F108" t="s">
        <v>3</v>
      </c>
      <c r="G108" t="s">
        <v>39</v>
      </c>
      <c r="H108" t="s">
        <v>40</v>
      </c>
      <c r="J108" t="s">
        <v>17</v>
      </c>
    </row>
    <row r="109" spans="1:10" x14ac:dyDescent="0.25">
      <c r="A109" t="s">
        <v>156</v>
      </c>
      <c r="C109" s="2">
        <v>43069.581944444442</v>
      </c>
      <c r="D109" t="s">
        <v>19</v>
      </c>
      <c r="E109" t="s">
        <v>20</v>
      </c>
      <c r="F109" t="s">
        <v>3</v>
      </c>
      <c r="G109" t="s">
        <v>145</v>
      </c>
      <c r="H109" t="s">
        <v>22</v>
      </c>
      <c r="J109" t="s">
        <v>17</v>
      </c>
    </row>
    <row r="110" spans="1:10" x14ac:dyDescent="0.25">
      <c r="A110" t="s">
        <v>157</v>
      </c>
      <c r="C110" s="2">
        <v>43069.583333333336</v>
      </c>
      <c r="D110" t="s">
        <v>19</v>
      </c>
      <c r="E110" t="s">
        <v>20</v>
      </c>
      <c r="F110" t="s">
        <v>3</v>
      </c>
      <c r="G110" t="s">
        <v>145</v>
      </c>
      <c r="H110" t="s">
        <v>22</v>
      </c>
      <c r="J110" t="s">
        <v>17</v>
      </c>
    </row>
    <row r="111" spans="1:10" x14ac:dyDescent="0.25">
      <c r="A111" t="s">
        <v>158</v>
      </c>
      <c r="C111" s="2">
        <v>43069.584027777775</v>
      </c>
      <c r="D111" t="s">
        <v>19</v>
      </c>
      <c r="E111" t="s">
        <v>20</v>
      </c>
      <c r="F111" t="s">
        <v>3</v>
      </c>
      <c r="G111" t="s">
        <v>145</v>
      </c>
      <c r="H111" t="s">
        <v>22</v>
      </c>
      <c r="J111" t="s">
        <v>17</v>
      </c>
    </row>
    <row r="112" spans="1:10" x14ac:dyDescent="0.25">
      <c r="A112" t="s">
        <v>159</v>
      </c>
      <c r="C112" s="2">
        <v>43069.586111111108</v>
      </c>
      <c r="D112" t="s">
        <v>19</v>
      </c>
      <c r="E112" t="s">
        <v>20</v>
      </c>
      <c r="F112" t="s">
        <v>3</v>
      </c>
      <c r="G112" t="s">
        <v>145</v>
      </c>
      <c r="H112" t="s">
        <v>22</v>
      </c>
      <c r="J112" t="s">
        <v>17</v>
      </c>
    </row>
    <row r="113" spans="1:10" x14ac:dyDescent="0.25">
      <c r="A113" t="s">
        <v>160</v>
      </c>
      <c r="C113" s="2">
        <v>43069.62222222222</v>
      </c>
      <c r="D113" t="s">
        <v>19</v>
      </c>
      <c r="E113" t="s">
        <v>20</v>
      </c>
      <c r="F113" t="s">
        <v>3</v>
      </c>
      <c r="G113" t="s">
        <v>145</v>
      </c>
      <c r="H113" t="s">
        <v>22</v>
      </c>
      <c r="J113" t="s">
        <v>17</v>
      </c>
    </row>
    <row r="114" spans="1:10" x14ac:dyDescent="0.25">
      <c r="A114" t="s">
        <v>161</v>
      </c>
      <c r="C114" s="2">
        <v>43069.625</v>
      </c>
      <c r="D114" t="s">
        <v>19</v>
      </c>
      <c r="E114" t="s">
        <v>20</v>
      </c>
      <c r="F114" t="s">
        <v>3</v>
      </c>
      <c r="G114" t="s">
        <v>145</v>
      </c>
      <c r="H114" t="s">
        <v>22</v>
      </c>
      <c r="J114" t="s">
        <v>17</v>
      </c>
    </row>
    <row r="115" spans="1:10" x14ac:dyDescent="0.25">
      <c r="A115" t="s">
        <v>162</v>
      </c>
      <c r="C115" s="2">
        <v>43069.626388888886</v>
      </c>
      <c r="D115" t="s">
        <v>19</v>
      </c>
      <c r="E115" t="s">
        <v>20</v>
      </c>
      <c r="F115" t="s">
        <v>3</v>
      </c>
      <c r="G115" t="s">
        <v>145</v>
      </c>
      <c r="H115" t="s">
        <v>22</v>
      </c>
      <c r="J115" t="s">
        <v>17</v>
      </c>
    </row>
    <row r="116" spans="1:10" x14ac:dyDescent="0.25">
      <c r="A116" t="s">
        <v>163</v>
      </c>
      <c r="C116" s="2">
        <v>43075.412499999999</v>
      </c>
      <c r="D116" t="s">
        <v>164</v>
      </c>
      <c r="E116" t="s">
        <v>3</v>
      </c>
      <c r="F116" t="s">
        <v>3</v>
      </c>
      <c r="G116" t="s">
        <v>72</v>
      </c>
      <c r="H116" t="s">
        <v>57</v>
      </c>
      <c r="J116" t="s">
        <v>17</v>
      </c>
    </row>
    <row r="117" spans="1:10" x14ac:dyDescent="0.25">
      <c r="A117" t="s">
        <v>165</v>
      </c>
      <c r="C117" s="2">
        <v>43075.413888888892</v>
      </c>
      <c r="D117" t="s">
        <v>164</v>
      </c>
      <c r="E117" t="s">
        <v>3</v>
      </c>
      <c r="F117" t="s">
        <v>3</v>
      </c>
      <c r="G117" t="s">
        <v>72</v>
      </c>
      <c r="H117" t="s">
        <v>57</v>
      </c>
      <c r="J117" t="s">
        <v>17</v>
      </c>
    </row>
    <row r="118" spans="1:10" x14ac:dyDescent="0.25">
      <c r="A118" t="s">
        <v>166</v>
      </c>
      <c r="C118" s="2">
        <v>43075.415972222225</v>
      </c>
      <c r="D118" t="s">
        <v>19</v>
      </c>
      <c r="E118" t="s">
        <v>20</v>
      </c>
      <c r="F118" t="s">
        <v>3</v>
      </c>
      <c r="G118" t="s">
        <v>72</v>
      </c>
      <c r="H118" t="s">
        <v>57</v>
      </c>
      <c r="J118" t="s">
        <v>17</v>
      </c>
    </row>
    <row r="119" spans="1:10" x14ac:dyDescent="0.25">
      <c r="A119" t="s">
        <v>167</v>
      </c>
      <c r="C119" s="2">
        <v>43075.418749999997</v>
      </c>
      <c r="D119" t="s">
        <v>164</v>
      </c>
      <c r="E119" t="s">
        <v>3</v>
      </c>
      <c r="F119" t="s">
        <v>3</v>
      </c>
      <c r="G119" t="s">
        <v>72</v>
      </c>
      <c r="H119" t="s">
        <v>57</v>
      </c>
      <c r="J119" t="s">
        <v>17</v>
      </c>
    </row>
    <row r="120" spans="1:10" x14ac:dyDescent="0.25">
      <c r="A120" t="s">
        <v>168</v>
      </c>
      <c r="C120" s="2">
        <v>43075.42083333333</v>
      </c>
      <c r="D120" t="s">
        <v>164</v>
      </c>
      <c r="E120" t="s">
        <v>3</v>
      </c>
      <c r="F120" t="s">
        <v>3</v>
      </c>
      <c r="G120" t="s">
        <v>72</v>
      </c>
      <c r="H120" t="s">
        <v>57</v>
      </c>
      <c r="J120" t="s">
        <v>17</v>
      </c>
    </row>
    <row r="121" spans="1:10" x14ac:dyDescent="0.25">
      <c r="A121" t="s">
        <v>169</v>
      </c>
      <c r="C121" s="2">
        <v>43075.431944444441</v>
      </c>
      <c r="D121" t="s">
        <v>164</v>
      </c>
      <c r="E121" t="s">
        <v>3</v>
      </c>
      <c r="F121" t="s">
        <v>3</v>
      </c>
      <c r="G121" t="s">
        <v>72</v>
      </c>
      <c r="H121" t="s">
        <v>57</v>
      </c>
      <c r="J121" t="s">
        <v>17</v>
      </c>
    </row>
    <row r="122" spans="1:10" x14ac:dyDescent="0.25">
      <c r="A122" t="s">
        <v>170</v>
      </c>
      <c r="C122" s="2">
        <v>43075.609027777777</v>
      </c>
      <c r="D122" t="s">
        <v>24</v>
      </c>
      <c r="E122" t="s">
        <v>3</v>
      </c>
      <c r="F122" t="s">
        <v>3</v>
      </c>
      <c r="G122" t="s">
        <v>15</v>
      </c>
      <c r="H122" t="s">
        <v>57</v>
      </c>
      <c r="J122" t="s">
        <v>17</v>
      </c>
    </row>
    <row r="123" spans="1:10" x14ac:dyDescent="0.25">
      <c r="A123" t="s">
        <v>171</v>
      </c>
      <c r="C123" s="2">
        <v>43075.619444444441</v>
      </c>
      <c r="D123" t="s">
        <v>24</v>
      </c>
      <c r="E123" t="s">
        <v>3</v>
      </c>
      <c r="F123" t="s">
        <v>3</v>
      </c>
      <c r="G123" t="s">
        <v>15</v>
      </c>
      <c r="H123" t="s">
        <v>57</v>
      </c>
      <c r="J123" t="s">
        <v>17</v>
      </c>
    </row>
    <row r="124" spans="1:10" x14ac:dyDescent="0.25">
      <c r="A124" t="s">
        <v>172</v>
      </c>
      <c r="C124" s="2">
        <v>43075.695833333331</v>
      </c>
      <c r="D124" t="s">
        <v>27</v>
      </c>
      <c r="E124" t="s">
        <v>3</v>
      </c>
      <c r="F124" t="s">
        <v>3</v>
      </c>
      <c r="G124" t="s">
        <v>15</v>
      </c>
      <c r="H124" t="s">
        <v>16</v>
      </c>
      <c r="J124" t="s">
        <v>17</v>
      </c>
    </row>
    <row r="125" spans="1:10" x14ac:dyDescent="0.25">
      <c r="A125" t="s">
        <v>173</v>
      </c>
      <c r="C125" s="2">
        <v>43075.696527777778</v>
      </c>
      <c r="D125" t="s">
        <v>27</v>
      </c>
      <c r="E125" t="s">
        <v>3</v>
      </c>
      <c r="F125" t="s">
        <v>3</v>
      </c>
      <c r="G125" t="s">
        <v>15</v>
      </c>
      <c r="H125" t="s">
        <v>16</v>
      </c>
      <c r="J125" t="s">
        <v>17</v>
      </c>
    </row>
    <row r="126" spans="1:10" x14ac:dyDescent="0.25">
      <c r="A126" t="s">
        <v>174</v>
      </c>
      <c r="C126" s="2">
        <v>43076.410416666666</v>
      </c>
      <c r="D126" t="s">
        <v>43</v>
      </c>
      <c r="E126" t="s">
        <v>3</v>
      </c>
      <c r="F126" t="s">
        <v>3</v>
      </c>
      <c r="G126" t="s">
        <v>72</v>
      </c>
      <c r="H126" t="s">
        <v>73</v>
      </c>
      <c r="J126" t="s">
        <v>17</v>
      </c>
    </row>
    <row r="127" spans="1:10" x14ac:dyDescent="0.25">
      <c r="A127" t="s">
        <v>175</v>
      </c>
      <c r="C127" s="2">
        <v>43076.54583333333</v>
      </c>
      <c r="D127" t="s">
        <v>176</v>
      </c>
      <c r="E127" t="s">
        <v>20</v>
      </c>
      <c r="F127" t="s">
        <v>3</v>
      </c>
      <c r="G127" t="s">
        <v>177</v>
      </c>
      <c r="H127" t="s">
        <v>36</v>
      </c>
      <c r="J127" t="s">
        <v>17</v>
      </c>
    </row>
    <row r="128" spans="1:10" x14ac:dyDescent="0.25">
      <c r="A128" t="s">
        <v>178</v>
      </c>
      <c r="C128" s="2">
        <v>43076.560416666667</v>
      </c>
      <c r="D128" t="s">
        <v>179</v>
      </c>
      <c r="E128" t="s">
        <v>20</v>
      </c>
      <c r="F128" t="s">
        <v>3</v>
      </c>
      <c r="G128" t="s">
        <v>72</v>
      </c>
      <c r="H128" t="s">
        <v>73</v>
      </c>
      <c r="J128" t="s">
        <v>17</v>
      </c>
    </row>
    <row r="129" spans="1:10" x14ac:dyDescent="0.25">
      <c r="A129" t="s">
        <v>180</v>
      </c>
      <c r="C129" s="2">
        <v>43076.561111111114</v>
      </c>
      <c r="D129" t="s">
        <v>181</v>
      </c>
      <c r="E129" t="s">
        <v>20</v>
      </c>
      <c r="F129" t="s">
        <v>3</v>
      </c>
      <c r="G129" t="s">
        <v>72</v>
      </c>
      <c r="H129" t="s">
        <v>73</v>
      </c>
      <c r="J129" t="s">
        <v>17</v>
      </c>
    </row>
    <row r="130" spans="1:10" x14ac:dyDescent="0.25">
      <c r="A130" t="s">
        <v>182</v>
      </c>
      <c r="C130" s="2">
        <v>43080.677777777775</v>
      </c>
      <c r="D130" t="s">
        <v>19</v>
      </c>
      <c r="E130" t="s">
        <v>20</v>
      </c>
      <c r="F130" t="s">
        <v>3</v>
      </c>
      <c r="G130" t="s">
        <v>72</v>
      </c>
      <c r="H130" t="s">
        <v>73</v>
      </c>
      <c r="J130" t="s">
        <v>17</v>
      </c>
    </row>
    <row r="131" spans="1:10" x14ac:dyDescent="0.25">
      <c r="A131" t="s">
        <v>183</v>
      </c>
      <c r="C131" s="2">
        <v>43080.688888888886</v>
      </c>
      <c r="D131" t="s">
        <v>164</v>
      </c>
      <c r="E131" t="s">
        <v>3</v>
      </c>
      <c r="F131" t="s">
        <v>3</v>
      </c>
      <c r="G131" t="s">
        <v>72</v>
      </c>
      <c r="H131" t="s">
        <v>73</v>
      </c>
      <c r="J131" t="s">
        <v>17</v>
      </c>
    </row>
    <row r="132" spans="1:10" x14ac:dyDescent="0.25">
      <c r="A132" t="s">
        <v>184</v>
      </c>
      <c r="C132" s="2">
        <v>43082.426388888889</v>
      </c>
      <c r="D132" t="s">
        <v>19</v>
      </c>
      <c r="E132" t="s">
        <v>20</v>
      </c>
      <c r="F132" t="s">
        <v>3</v>
      </c>
      <c r="G132" t="s">
        <v>21</v>
      </c>
      <c r="H132" t="s">
        <v>57</v>
      </c>
      <c r="J132" t="s">
        <v>17</v>
      </c>
    </row>
    <row r="133" spans="1:10" x14ac:dyDescent="0.25">
      <c r="A133" t="s">
        <v>185</v>
      </c>
      <c r="C133" s="2">
        <v>43082.427777777775</v>
      </c>
      <c r="D133" t="s">
        <v>19</v>
      </c>
      <c r="E133" t="s">
        <v>20</v>
      </c>
      <c r="F133" t="s">
        <v>3</v>
      </c>
      <c r="G133" t="s">
        <v>21</v>
      </c>
      <c r="H133" t="s">
        <v>57</v>
      </c>
      <c r="J133" t="s">
        <v>17</v>
      </c>
    </row>
    <row r="134" spans="1:10" x14ac:dyDescent="0.25">
      <c r="A134" t="s">
        <v>186</v>
      </c>
      <c r="C134" s="2">
        <v>43082.429861111108</v>
      </c>
      <c r="D134" t="s">
        <v>24</v>
      </c>
      <c r="E134" t="s">
        <v>3</v>
      </c>
      <c r="F134" t="s">
        <v>3</v>
      </c>
      <c r="G134" t="s">
        <v>21</v>
      </c>
      <c r="H134" t="s">
        <v>57</v>
      </c>
      <c r="J134" t="s">
        <v>17</v>
      </c>
    </row>
    <row r="135" spans="1:10" x14ac:dyDescent="0.25">
      <c r="A135" t="s">
        <v>187</v>
      </c>
      <c r="C135" s="2">
        <v>43082.443055555559</v>
      </c>
      <c r="D135" t="s">
        <v>24</v>
      </c>
      <c r="E135" t="s">
        <v>3</v>
      </c>
      <c r="F135" t="s">
        <v>3</v>
      </c>
      <c r="G135" t="s">
        <v>21</v>
      </c>
      <c r="H135" t="s">
        <v>57</v>
      </c>
      <c r="J135" t="s">
        <v>17</v>
      </c>
    </row>
    <row r="136" spans="1:10" x14ac:dyDescent="0.25">
      <c r="A136" t="s">
        <v>188</v>
      </c>
      <c r="C136" s="2">
        <v>43082.504861111112</v>
      </c>
      <c r="D136" t="s">
        <v>19</v>
      </c>
      <c r="E136" t="s">
        <v>20</v>
      </c>
      <c r="F136" t="s">
        <v>3</v>
      </c>
      <c r="G136" t="s">
        <v>21</v>
      </c>
      <c r="H136" t="s">
        <v>57</v>
      </c>
      <c r="J136" t="s">
        <v>17</v>
      </c>
    </row>
    <row r="137" spans="1:10" x14ac:dyDescent="0.25">
      <c r="A137" t="s">
        <v>189</v>
      </c>
      <c r="C137" s="2">
        <v>43082.506944444445</v>
      </c>
      <c r="D137" t="s">
        <v>43</v>
      </c>
      <c r="E137" t="s">
        <v>3</v>
      </c>
      <c r="F137" t="s">
        <v>3</v>
      </c>
      <c r="G137" t="s">
        <v>21</v>
      </c>
      <c r="H137" t="s">
        <v>57</v>
      </c>
      <c r="J137" t="s">
        <v>17</v>
      </c>
    </row>
    <row r="138" spans="1:10" x14ac:dyDescent="0.25">
      <c r="A138" t="s">
        <v>190</v>
      </c>
      <c r="C138" s="2">
        <v>43082.519444444442</v>
      </c>
      <c r="D138" t="s">
        <v>43</v>
      </c>
      <c r="E138" t="s">
        <v>3</v>
      </c>
      <c r="F138" t="s">
        <v>3</v>
      </c>
      <c r="G138" t="s">
        <v>21</v>
      </c>
      <c r="H138" t="s">
        <v>57</v>
      </c>
      <c r="J138" t="s">
        <v>17</v>
      </c>
    </row>
    <row r="139" spans="1:10" x14ac:dyDescent="0.25">
      <c r="A139" t="s">
        <v>191</v>
      </c>
      <c r="C139" s="2">
        <v>43083.59652777778</v>
      </c>
      <c r="D139" t="s">
        <v>24</v>
      </c>
      <c r="E139" t="s">
        <v>3</v>
      </c>
      <c r="F139" t="s">
        <v>3</v>
      </c>
      <c r="G139" t="s">
        <v>15</v>
      </c>
      <c r="H139" t="s">
        <v>16</v>
      </c>
      <c r="J139" t="s">
        <v>17</v>
      </c>
    </row>
    <row r="140" spans="1:10" x14ac:dyDescent="0.25">
      <c r="A140" t="s">
        <v>192</v>
      </c>
      <c r="C140" s="2">
        <v>43084.477777777778</v>
      </c>
      <c r="D140" t="s">
        <v>164</v>
      </c>
      <c r="E140" t="s">
        <v>3</v>
      </c>
      <c r="F140" t="s">
        <v>3</v>
      </c>
      <c r="G140" t="s">
        <v>72</v>
      </c>
      <c r="H140" t="s">
        <v>73</v>
      </c>
      <c r="J140" t="s">
        <v>17</v>
      </c>
    </row>
    <row r="141" spans="1:10" x14ac:dyDescent="0.25">
      <c r="A141" t="s">
        <v>193</v>
      </c>
      <c r="C141" s="2">
        <v>43084.479166666664</v>
      </c>
      <c r="D141" t="s">
        <v>164</v>
      </c>
      <c r="E141" t="s">
        <v>3</v>
      </c>
      <c r="F141" t="s">
        <v>3</v>
      </c>
      <c r="G141" t="s">
        <v>72</v>
      </c>
      <c r="H141" t="s">
        <v>73</v>
      </c>
      <c r="J141" t="s">
        <v>17</v>
      </c>
    </row>
    <row r="142" spans="1:10" x14ac:dyDescent="0.25">
      <c r="A142" t="s">
        <v>194</v>
      </c>
      <c r="C142" s="2">
        <v>43084.578472222223</v>
      </c>
      <c r="D142" t="s">
        <v>105</v>
      </c>
      <c r="E142" t="s">
        <v>20</v>
      </c>
      <c r="F142" t="s">
        <v>3</v>
      </c>
      <c r="G142" t="s">
        <v>15</v>
      </c>
      <c r="H142" t="s">
        <v>16</v>
      </c>
      <c r="J142" t="s">
        <v>17</v>
      </c>
    </row>
    <row r="143" spans="1:10" x14ac:dyDescent="0.25">
      <c r="A143" t="s">
        <v>195</v>
      </c>
      <c r="C143" s="2">
        <v>43089.424305555556</v>
      </c>
      <c r="D143" t="s">
        <v>24</v>
      </c>
      <c r="E143" t="s">
        <v>3</v>
      </c>
      <c r="F143" t="s">
        <v>3</v>
      </c>
      <c r="G143" t="s">
        <v>21</v>
      </c>
      <c r="H143" t="s">
        <v>57</v>
      </c>
      <c r="J143" t="s">
        <v>17</v>
      </c>
    </row>
    <row r="144" spans="1:10" x14ac:dyDescent="0.25">
      <c r="A144" t="s">
        <v>196</v>
      </c>
      <c r="C144" s="2">
        <v>43089.427777777775</v>
      </c>
      <c r="D144" t="s">
        <v>27</v>
      </c>
      <c r="E144" t="s">
        <v>3</v>
      </c>
      <c r="F144" t="s">
        <v>3</v>
      </c>
      <c r="G144" t="s">
        <v>21</v>
      </c>
      <c r="H144" t="s">
        <v>57</v>
      </c>
      <c r="J144" t="s">
        <v>17</v>
      </c>
    </row>
    <row r="145" spans="1:10" x14ac:dyDescent="0.25">
      <c r="A145" t="s">
        <v>197</v>
      </c>
      <c r="C145" s="2">
        <v>43089.429861111108</v>
      </c>
      <c r="D145" t="s">
        <v>24</v>
      </c>
      <c r="E145" t="s">
        <v>3</v>
      </c>
      <c r="F145" t="s">
        <v>3</v>
      </c>
      <c r="G145" t="s">
        <v>21</v>
      </c>
      <c r="H145" t="s">
        <v>57</v>
      </c>
      <c r="J145" t="s">
        <v>17</v>
      </c>
    </row>
    <row r="146" spans="1:10" x14ac:dyDescent="0.25">
      <c r="A146" t="s">
        <v>198</v>
      </c>
      <c r="C146" s="2">
        <v>43089.44027777778</v>
      </c>
      <c r="D146" t="s">
        <v>27</v>
      </c>
      <c r="E146" t="s">
        <v>3</v>
      </c>
      <c r="F146" t="s">
        <v>3</v>
      </c>
      <c r="G146" t="s">
        <v>21</v>
      </c>
      <c r="H146" t="s">
        <v>57</v>
      </c>
      <c r="J146" t="s">
        <v>17</v>
      </c>
    </row>
    <row r="147" spans="1:10" x14ac:dyDescent="0.25">
      <c r="A147" t="s">
        <v>199</v>
      </c>
      <c r="C147" s="2">
        <v>43089.440972222219</v>
      </c>
      <c r="D147" t="s">
        <v>24</v>
      </c>
      <c r="E147" t="s">
        <v>3</v>
      </c>
      <c r="F147" t="s">
        <v>3</v>
      </c>
      <c r="G147" t="s">
        <v>21</v>
      </c>
      <c r="H147" t="s">
        <v>57</v>
      </c>
      <c r="J147" t="s">
        <v>17</v>
      </c>
    </row>
    <row r="148" spans="1:10" x14ac:dyDescent="0.25">
      <c r="A148" t="s">
        <v>200</v>
      </c>
      <c r="C148" s="2">
        <v>43089.442361111112</v>
      </c>
      <c r="D148" t="s">
        <v>24</v>
      </c>
      <c r="E148" t="s">
        <v>3</v>
      </c>
      <c r="F148" t="s">
        <v>3</v>
      </c>
      <c r="G148" t="s">
        <v>21</v>
      </c>
      <c r="H148" t="s">
        <v>57</v>
      </c>
      <c r="J148" t="s">
        <v>17</v>
      </c>
    </row>
    <row r="149" spans="1:10" x14ac:dyDescent="0.25">
      <c r="A149" t="s">
        <v>201</v>
      </c>
      <c r="C149" s="2">
        <v>43089.443055555559</v>
      </c>
      <c r="D149" t="s">
        <v>24</v>
      </c>
      <c r="E149" t="s">
        <v>3</v>
      </c>
      <c r="F149" t="s">
        <v>3</v>
      </c>
      <c r="G149" t="s">
        <v>21</v>
      </c>
      <c r="H149" t="s">
        <v>57</v>
      </c>
      <c r="J149" t="s">
        <v>17</v>
      </c>
    </row>
    <row r="150" spans="1:10" x14ac:dyDescent="0.25">
      <c r="A150" t="s">
        <v>202</v>
      </c>
      <c r="C150" s="2">
        <v>43089.443749999999</v>
      </c>
      <c r="D150" t="s">
        <v>24</v>
      </c>
      <c r="E150" t="s">
        <v>3</v>
      </c>
      <c r="F150" t="s">
        <v>3</v>
      </c>
      <c r="G150" t="s">
        <v>21</v>
      </c>
      <c r="H150" t="s">
        <v>57</v>
      </c>
      <c r="J150" t="s">
        <v>17</v>
      </c>
    </row>
    <row r="151" spans="1:10" x14ac:dyDescent="0.25">
      <c r="A151" t="s">
        <v>203</v>
      </c>
      <c r="C151" s="2">
        <v>43089.444444444445</v>
      </c>
      <c r="D151" t="s">
        <v>24</v>
      </c>
      <c r="E151" t="s">
        <v>3</v>
      </c>
      <c r="F151" t="s">
        <v>3</v>
      </c>
      <c r="G151" t="s">
        <v>21</v>
      </c>
      <c r="H151" t="s">
        <v>57</v>
      </c>
      <c r="J151" t="s">
        <v>17</v>
      </c>
    </row>
    <row r="152" spans="1:10" x14ac:dyDescent="0.25">
      <c r="A152" t="s">
        <v>204</v>
      </c>
      <c r="C152" s="2">
        <v>43089.502083333333</v>
      </c>
      <c r="D152" t="s">
        <v>51</v>
      </c>
      <c r="E152" t="s">
        <v>3</v>
      </c>
      <c r="F152" t="s">
        <v>3</v>
      </c>
      <c r="G152" t="s">
        <v>21</v>
      </c>
      <c r="H152" t="s">
        <v>57</v>
      </c>
      <c r="J152" t="s">
        <v>17</v>
      </c>
    </row>
    <row r="153" spans="1:10" x14ac:dyDescent="0.25">
      <c r="A153" t="s">
        <v>205</v>
      </c>
      <c r="C153" s="2">
        <v>43095.375</v>
      </c>
      <c r="D153" t="s">
        <v>179</v>
      </c>
      <c r="E153" t="s">
        <v>20</v>
      </c>
      <c r="F153" t="s">
        <v>3</v>
      </c>
      <c r="G153" t="s">
        <v>72</v>
      </c>
      <c r="H153" t="s">
        <v>73</v>
      </c>
      <c r="J153" t="s">
        <v>17</v>
      </c>
    </row>
    <row r="154" spans="1:10" x14ac:dyDescent="0.25">
      <c r="A154" t="s">
        <v>206</v>
      </c>
      <c r="C154" s="2">
        <v>43096.428472222222</v>
      </c>
      <c r="D154" t="s">
        <v>19</v>
      </c>
      <c r="E154" t="s">
        <v>20</v>
      </c>
      <c r="F154" t="s">
        <v>3</v>
      </c>
      <c r="G154" t="s">
        <v>21</v>
      </c>
      <c r="H154" t="s">
        <v>57</v>
      </c>
      <c r="J154" t="s">
        <v>17</v>
      </c>
    </row>
    <row r="155" spans="1:10" x14ac:dyDescent="0.25">
      <c r="A155" t="s">
        <v>207</v>
      </c>
      <c r="C155" s="2">
        <v>43096.430555555555</v>
      </c>
      <c r="D155" t="s">
        <v>19</v>
      </c>
      <c r="E155" t="s">
        <v>20</v>
      </c>
      <c r="F155" t="s">
        <v>3</v>
      </c>
      <c r="G155" t="s">
        <v>21</v>
      </c>
      <c r="H155" t="s">
        <v>57</v>
      </c>
      <c r="J155" t="s">
        <v>17</v>
      </c>
    </row>
    <row r="156" spans="1:10" x14ac:dyDescent="0.25">
      <c r="A156" t="s">
        <v>208</v>
      </c>
      <c r="C156" s="2">
        <v>43096.433333333334</v>
      </c>
      <c r="D156" t="s">
        <v>24</v>
      </c>
      <c r="E156" t="s">
        <v>3</v>
      </c>
      <c r="F156" t="s">
        <v>3</v>
      </c>
      <c r="G156" t="s">
        <v>21</v>
      </c>
      <c r="H156" t="s">
        <v>57</v>
      </c>
      <c r="J156" t="s">
        <v>17</v>
      </c>
    </row>
    <row r="157" spans="1:10" x14ac:dyDescent="0.25">
      <c r="A157" t="s">
        <v>209</v>
      </c>
      <c r="C157" s="2">
        <v>43096.446527777778</v>
      </c>
      <c r="D157" t="s">
        <v>24</v>
      </c>
      <c r="E157" t="s">
        <v>3</v>
      </c>
      <c r="F157" t="s">
        <v>3</v>
      </c>
      <c r="G157" t="s">
        <v>21</v>
      </c>
      <c r="H157" t="s">
        <v>57</v>
      </c>
      <c r="J157" t="s">
        <v>17</v>
      </c>
    </row>
    <row r="158" spans="1:10" x14ac:dyDescent="0.25">
      <c r="A158" t="s">
        <v>210</v>
      </c>
      <c r="C158" s="2">
        <v>43096.45</v>
      </c>
      <c r="D158" t="s">
        <v>24</v>
      </c>
      <c r="E158" t="s">
        <v>3</v>
      </c>
      <c r="F158" t="s">
        <v>3</v>
      </c>
      <c r="G158" t="s">
        <v>21</v>
      </c>
      <c r="H158" t="s">
        <v>57</v>
      </c>
      <c r="J158" t="s">
        <v>17</v>
      </c>
    </row>
    <row r="159" spans="1:10" x14ac:dyDescent="0.25">
      <c r="A159" t="s">
        <v>211</v>
      </c>
      <c r="C159" s="2">
        <v>43096.450694444444</v>
      </c>
      <c r="D159" t="s">
        <v>24</v>
      </c>
      <c r="E159" t="s">
        <v>3</v>
      </c>
      <c r="F159" t="s">
        <v>3</v>
      </c>
      <c r="G159" t="s">
        <v>21</v>
      </c>
      <c r="H159" t="s">
        <v>57</v>
      </c>
      <c r="J159" t="s">
        <v>17</v>
      </c>
    </row>
    <row r="160" spans="1:10" x14ac:dyDescent="0.25">
      <c r="A160" t="s">
        <v>212</v>
      </c>
      <c r="C160" s="2">
        <v>43096.613194444442</v>
      </c>
      <c r="D160" t="s">
        <v>24</v>
      </c>
      <c r="E160" t="s">
        <v>3</v>
      </c>
      <c r="F160" t="s">
        <v>3</v>
      </c>
      <c r="G160" t="s">
        <v>15</v>
      </c>
      <c r="H160" t="s">
        <v>57</v>
      </c>
      <c r="J160" t="s">
        <v>17</v>
      </c>
    </row>
    <row r="161" spans="1:10" x14ac:dyDescent="0.25">
      <c r="A161" t="s">
        <v>213</v>
      </c>
      <c r="C161" s="2">
        <v>43096.616666666669</v>
      </c>
      <c r="D161" t="s">
        <v>24</v>
      </c>
      <c r="E161" t="s">
        <v>3</v>
      </c>
      <c r="F161" t="s">
        <v>3</v>
      </c>
      <c r="G161" t="s">
        <v>15</v>
      </c>
      <c r="H161" t="s">
        <v>57</v>
      </c>
      <c r="J161" t="s">
        <v>17</v>
      </c>
    </row>
    <row r="162" spans="1:10" x14ac:dyDescent="0.25">
      <c r="A162" t="s">
        <v>214</v>
      </c>
      <c r="C162" s="2">
        <v>43097.494444444441</v>
      </c>
      <c r="D162" t="s">
        <v>215</v>
      </c>
      <c r="E162" t="s">
        <v>20</v>
      </c>
      <c r="F162" t="s">
        <v>3</v>
      </c>
      <c r="G162" t="s">
        <v>216</v>
      </c>
      <c r="H162" t="s">
        <v>217</v>
      </c>
      <c r="J162" t="s">
        <v>17</v>
      </c>
    </row>
    <row r="163" spans="1:10" x14ac:dyDescent="0.25">
      <c r="A163" t="s">
        <v>218</v>
      </c>
      <c r="C163" s="2">
        <v>43097.497916666667</v>
      </c>
      <c r="D163" t="s">
        <v>215</v>
      </c>
      <c r="E163" t="s">
        <v>20</v>
      </c>
      <c r="F163" t="s">
        <v>3</v>
      </c>
      <c r="G163" t="s">
        <v>216</v>
      </c>
      <c r="H163" t="s">
        <v>217</v>
      </c>
      <c r="J163" t="s">
        <v>17</v>
      </c>
    </row>
    <row r="164" spans="1:10" x14ac:dyDescent="0.25">
      <c r="A164" t="s">
        <v>219</v>
      </c>
      <c r="C164" s="2">
        <v>43097.586111111108</v>
      </c>
      <c r="D164" t="s">
        <v>145</v>
      </c>
      <c r="E164" t="s">
        <v>20</v>
      </c>
      <c r="F164" t="s">
        <v>3</v>
      </c>
      <c r="G164" t="s">
        <v>145</v>
      </c>
      <c r="H164" t="s">
        <v>22</v>
      </c>
      <c r="J164" t="s">
        <v>17</v>
      </c>
    </row>
    <row r="165" spans="1:10" x14ac:dyDescent="0.25">
      <c r="A165" t="s">
        <v>220</v>
      </c>
      <c r="C165" s="2">
        <v>43098.620138888888</v>
      </c>
      <c r="D165" t="s">
        <v>215</v>
      </c>
      <c r="E165" t="s">
        <v>20</v>
      </c>
      <c r="F165" t="s">
        <v>3</v>
      </c>
      <c r="G165" t="s">
        <v>216</v>
      </c>
      <c r="H165" t="s">
        <v>217</v>
      </c>
      <c r="J165" t="s">
        <v>17</v>
      </c>
    </row>
    <row r="166" spans="1:10" x14ac:dyDescent="0.25">
      <c r="A166" t="s">
        <v>221</v>
      </c>
      <c r="C166" s="2">
        <v>43098.621527777781</v>
      </c>
      <c r="D166" t="s">
        <v>215</v>
      </c>
      <c r="E166" t="s">
        <v>20</v>
      </c>
      <c r="F166" t="s">
        <v>3</v>
      </c>
      <c r="G166" t="s">
        <v>216</v>
      </c>
      <c r="H166" t="s">
        <v>217</v>
      </c>
      <c r="J166" t="s">
        <v>17</v>
      </c>
    </row>
    <row r="167" spans="1:10" x14ac:dyDescent="0.25">
      <c r="A167" t="s">
        <v>222</v>
      </c>
      <c r="C167" s="2">
        <v>43103.42083333333</v>
      </c>
      <c r="D167" t="s">
        <v>19</v>
      </c>
      <c r="E167" t="s">
        <v>20</v>
      </c>
      <c r="F167" t="s">
        <v>3</v>
      </c>
      <c r="G167" t="s">
        <v>21</v>
      </c>
      <c r="H167" t="s">
        <v>57</v>
      </c>
      <c r="J167" t="s">
        <v>17</v>
      </c>
    </row>
    <row r="168" spans="1:10" x14ac:dyDescent="0.25">
      <c r="A168" t="s">
        <v>223</v>
      </c>
      <c r="C168" s="2">
        <v>43103.422222222223</v>
      </c>
      <c r="D168" t="s">
        <v>19</v>
      </c>
      <c r="E168" t="s">
        <v>20</v>
      </c>
      <c r="F168" t="s">
        <v>3</v>
      </c>
      <c r="G168" t="s">
        <v>21</v>
      </c>
      <c r="H168" t="s">
        <v>57</v>
      </c>
      <c r="J168" t="s">
        <v>17</v>
      </c>
    </row>
    <row r="169" spans="1:10" x14ac:dyDescent="0.25">
      <c r="A169" t="s">
        <v>224</v>
      </c>
      <c r="C169" s="2">
        <v>43103.425694444442</v>
      </c>
      <c r="D169" t="s">
        <v>24</v>
      </c>
      <c r="E169" t="s">
        <v>3</v>
      </c>
      <c r="F169" t="s">
        <v>3</v>
      </c>
      <c r="G169" t="s">
        <v>21</v>
      </c>
      <c r="H169" t="s">
        <v>57</v>
      </c>
      <c r="J169" t="s">
        <v>17</v>
      </c>
    </row>
    <row r="170" spans="1:10" x14ac:dyDescent="0.25">
      <c r="A170" t="s">
        <v>225</v>
      </c>
      <c r="C170" s="2">
        <v>43103.438194444447</v>
      </c>
      <c r="D170" t="s">
        <v>24</v>
      </c>
      <c r="E170" t="s">
        <v>3</v>
      </c>
      <c r="F170" t="s">
        <v>3</v>
      </c>
      <c r="G170" t="s">
        <v>21</v>
      </c>
      <c r="H170" t="s">
        <v>57</v>
      </c>
      <c r="J170" t="s">
        <v>17</v>
      </c>
    </row>
    <row r="171" spans="1:10" x14ac:dyDescent="0.25">
      <c r="A171" t="s">
        <v>226</v>
      </c>
      <c r="C171" s="2">
        <v>43103.438888888886</v>
      </c>
      <c r="D171" t="s">
        <v>24</v>
      </c>
      <c r="E171" t="s">
        <v>3</v>
      </c>
      <c r="F171" t="s">
        <v>3</v>
      </c>
      <c r="G171" t="s">
        <v>21</v>
      </c>
      <c r="H171" t="s">
        <v>57</v>
      </c>
      <c r="J171" t="s">
        <v>17</v>
      </c>
    </row>
    <row r="172" spans="1:10" x14ac:dyDescent="0.25">
      <c r="A172" t="s">
        <v>227</v>
      </c>
      <c r="C172" s="2">
        <v>43103.44027777778</v>
      </c>
      <c r="D172" t="s">
        <v>24</v>
      </c>
      <c r="E172" t="s">
        <v>3</v>
      </c>
      <c r="F172" t="s">
        <v>3</v>
      </c>
      <c r="G172" t="s">
        <v>21</v>
      </c>
      <c r="H172" t="s">
        <v>57</v>
      </c>
      <c r="J172" t="s">
        <v>17</v>
      </c>
    </row>
    <row r="173" spans="1:10" x14ac:dyDescent="0.25">
      <c r="A173" t="s">
        <v>228</v>
      </c>
      <c r="C173" s="2">
        <v>43103.441666666666</v>
      </c>
      <c r="D173" t="s">
        <v>24</v>
      </c>
      <c r="E173" t="s">
        <v>3</v>
      </c>
      <c r="F173" t="s">
        <v>3</v>
      </c>
      <c r="G173" t="s">
        <v>21</v>
      </c>
      <c r="H173" t="s">
        <v>57</v>
      </c>
      <c r="J173" t="s">
        <v>17</v>
      </c>
    </row>
    <row r="174" spans="1:10" x14ac:dyDescent="0.25">
      <c r="A174" t="s">
        <v>229</v>
      </c>
      <c r="C174" s="2">
        <v>43103.442361111112</v>
      </c>
      <c r="D174" t="s">
        <v>24</v>
      </c>
      <c r="E174" t="s">
        <v>3</v>
      </c>
      <c r="F174" t="s">
        <v>3</v>
      </c>
      <c r="G174" t="s">
        <v>21</v>
      </c>
      <c r="H174" t="s">
        <v>57</v>
      </c>
      <c r="J174" t="s">
        <v>17</v>
      </c>
    </row>
    <row r="175" spans="1:10" x14ac:dyDescent="0.25">
      <c r="A175" t="s">
        <v>230</v>
      </c>
      <c r="C175" s="2">
        <v>43103.606249999997</v>
      </c>
      <c r="D175" t="s">
        <v>24</v>
      </c>
      <c r="E175" t="s">
        <v>3</v>
      </c>
      <c r="F175" t="s">
        <v>3</v>
      </c>
      <c r="G175" t="s">
        <v>15</v>
      </c>
      <c r="H175" t="s">
        <v>57</v>
      </c>
      <c r="J175" t="s">
        <v>17</v>
      </c>
    </row>
    <row r="176" spans="1:10" x14ac:dyDescent="0.25">
      <c r="A176" t="s">
        <v>231</v>
      </c>
      <c r="C176" s="2">
        <v>43103.611805555556</v>
      </c>
      <c r="D176" t="s">
        <v>24</v>
      </c>
      <c r="E176" t="s">
        <v>3</v>
      </c>
      <c r="F176" t="s">
        <v>3</v>
      </c>
      <c r="G176" t="s">
        <v>15</v>
      </c>
      <c r="H176" t="s">
        <v>57</v>
      </c>
      <c r="J176" t="s">
        <v>17</v>
      </c>
    </row>
    <row r="177" spans="1:10" x14ac:dyDescent="0.25">
      <c r="A177" t="s">
        <v>232</v>
      </c>
      <c r="C177" s="2">
        <v>43103.616666666669</v>
      </c>
      <c r="D177" t="s">
        <v>24</v>
      </c>
      <c r="E177" t="s">
        <v>3</v>
      </c>
      <c r="F177" t="s">
        <v>3</v>
      </c>
      <c r="G177" t="s">
        <v>15</v>
      </c>
      <c r="H177" t="s">
        <v>57</v>
      </c>
      <c r="J177" t="s">
        <v>17</v>
      </c>
    </row>
    <row r="178" spans="1:10" x14ac:dyDescent="0.25">
      <c r="A178" t="s">
        <v>233</v>
      </c>
      <c r="C178" s="2">
        <v>43110.51458333333</v>
      </c>
      <c r="D178" t="s">
        <v>145</v>
      </c>
      <c r="E178" t="s">
        <v>20</v>
      </c>
      <c r="F178" t="s">
        <v>3</v>
      </c>
      <c r="G178" t="s">
        <v>21</v>
      </c>
      <c r="H178" t="s">
        <v>57</v>
      </c>
      <c r="J178" t="s">
        <v>17</v>
      </c>
    </row>
    <row r="179" spans="1:10" x14ac:dyDescent="0.25">
      <c r="A179" t="s">
        <v>234</v>
      </c>
      <c r="C179" s="2">
        <v>43110.703472222223</v>
      </c>
      <c r="D179" t="s">
        <v>145</v>
      </c>
      <c r="E179" t="s">
        <v>20</v>
      </c>
      <c r="F179" t="s">
        <v>3</v>
      </c>
      <c r="G179" t="s">
        <v>21</v>
      </c>
      <c r="H179" t="s">
        <v>57</v>
      </c>
      <c r="J179" t="s">
        <v>17</v>
      </c>
    </row>
    <row r="180" spans="1:10" x14ac:dyDescent="0.25">
      <c r="A180" t="s">
        <v>235</v>
      </c>
      <c r="C180" s="2">
        <v>43115.456250000003</v>
      </c>
      <c r="D180" t="s">
        <v>236</v>
      </c>
      <c r="E180" t="s">
        <v>20</v>
      </c>
      <c r="F180" t="s">
        <v>3</v>
      </c>
      <c r="G180" t="s">
        <v>21</v>
      </c>
      <c r="H180" t="s">
        <v>22</v>
      </c>
      <c r="J180" t="s">
        <v>17</v>
      </c>
    </row>
    <row r="181" spans="1:10" x14ac:dyDescent="0.25">
      <c r="A181" t="s">
        <v>237</v>
      </c>
      <c r="C181" s="2">
        <v>43115.458333333336</v>
      </c>
      <c r="D181" t="s">
        <v>236</v>
      </c>
      <c r="E181" t="s">
        <v>20</v>
      </c>
      <c r="F181" t="s">
        <v>3</v>
      </c>
      <c r="G181" t="s">
        <v>21</v>
      </c>
      <c r="H181" t="s">
        <v>22</v>
      </c>
      <c r="J181" t="s">
        <v>17</v>
      </c>
    </row>
    <row r="182" spans="1:10" x14ac:dyDescent="0.25">
      <c r="A182" t="s">
        <v>238</v>
      </c>
      <c r="C182" s="2">
        <v>43115.461111111108</v>
      </c>
      <c r="D182" t="s">
        <v>236</v>
      </c>
      <c r="E182" t="s">
        <v>20</v>
      </c>
      <c r="F182" t="s">
        <v>3</v>
      </c>
      <c r="G182" t="s">
        <v>21</v>
      </c>
      <c r="H182" t="s">
        <v>22</v>
      </c>
      <c r="J182" t="s">
        <v>17</v>
      </c>
    </row>
    <row r="183" spans="1:10" x14ac:dyDescent="0.25">
      <c r="A183" t="s">
        <v>239</v>
      </c>
      <c r="C183" s="2">
        <v>43115.509027777778</v>
      </c>
      <c r="D183" t="s">
        <v>240</v>
      </c>
      <c r="E183" t="s">
        <v>20</v>
      </c>
      <c r="F183" t="s">
        <v>3</v>
      </c>
      <c r="G183" t="s">
        <v>216</v>
      </c>
      <c r="H183" t="s">
        <v>217</v>
      </c>
      <c r="J183" t="s">
        <v>17</v>
      </c>
    </row>
    <row r="184" spans="1:10" x14ac:dyDescent="0.25">
      <c r="A184" t="s">
        <v>241</v>
      </c>
      <c r="C184" s="2">
        <v>43115.537499999999</v>
      </c>
      <c r="D184" t="s">
        <v>34</v>
      </c>
      <c r="E184" t="s">
        <v>20</v>
      </c>
      <c r="F184" t="s">
        <v>3</v>
      </c>
      <c r="G184" t="s">
        <v>35</v>
      </c>
      <c r="H184" t="s">
        <v>36</v>
      </c>
      <c r="J184" t="s">
        <v>17</v>
      </c>
    </row>
    <row r="185" spans="1:10" x14ac:dyDescent="0.25">
      <c r="A185" t="s">
        <v>242</v>
      </c>
      <c r="C185" s="2">
        <v>43115.59375</v>
      </c>
      <c r="D185" t="s">
        <v>240</v>
      </c>
      <c r="E185" t="s">
        <v>20</v>
      </c>
      <c r="F185" t="s">
        <v>3</v>
      </c>
      <c r="G185" t="s">
        <v>216</v>
      </c>
      <c r="H185" t="s">
        <v>217</v>
      </c>
      <c r="J185" t="s">
        <v>17</v>
      </c>
    </row>
    <row r="186" spans="1:10" x14ac:dyDescent="0.25">
      <c r="A186" t="s">
        <v>243</v>
      </c>
      <c r="C186" s="2">
        <v>43115.595833333333</v>
      </c>
      <c r="D186" t="s">
        <v>240</v>
      </c>
      <c r="E186" t="s">
        <v>20</v>
      </c>
      <c r="F186" t="s">
        <v>3</v>
      </c>
      <c r="G186" t="s">
        <v>216</v>
      </c>
      <c r="H186" t="s">
        <v>217</v>
      </c>
      <c r="J186" t="s">
        <v>17</v>
      </c>
    </row>
    <row r="187" spans="1:10" x14ac:dyDescent="0.25">
      <c r="A187" t="s">
        <v>244</v>
      </c>
      <c r="C187" s="2">
        <v>43115.613888888889</v>
      </c>
      <c r="D187" t="s">
        <v>245</v>
      </c>
      <c r="E187" t="s">
        <v>3</v>
      </c>
      <c r="F187" t="s">
        <v>3</v>
      </c>
      <c r="G187" t="s">
        <v>72</v>
      </c>
      <c r="H187" t="s">
        <v>73</v>
      </c>
      <c r="J187" t="s">
        <v>17</v>
      </c>
    </row>
    <row r="188" spans="1:10" x14ac:dyDescent="0.25">
      <c r="A188" t="s">
        <v>246</v>
      </c>
      <c r="C188" s="2">
        <v>43115.678472222222</v>
      </c>
      <c r="D188" t="s">
        <v>247</v>
      </c>
      <c r="E188" t="s">
        <v>3</v>
      </c>
      <c r="F188" t="s">
        <v>3</v>
      </c>
      <c r="G188" t="s">
        <v>68</v>
      </c>
      <c r="H188" t="s">
        <v>69</v>
      </c>
      <c r="J188" t="s">
        <v>17</v>
      </c>
    </row>
    <row r="189" spans="1:10" x14ac:dyDescent="0.25">
      <c r="A189" t="s">
        <v>248</v>
      </c>
      <c r="C189" s="2">
        <v>43115.686805555553</v>
      </c>
      <c r="D189" t="s">
        <v>247</v>
      </c>
      <c r="E189" t="s">
        <v>3</v>
      </c>
      <c r="F189" t="s">
        <v>3</v>
      </c>
      <c r="G189" t="s">
        <v>68</v>
      </c>
      <c r="H189" t="s">
        <v>69</v>
      </c>
      <c r="J189" t="s">
        <v>17</v>
      </c>
    </row>
    <row r="190" spans="1:10" x14ac:dyDescent="0.25">
      <c r="A190" t="s">
        <v>249</v>
      </c>
      <c r="C190" s="2">
        <v>43116.497916666667</v>
      </c>
      <c r="D190" t="s">
        <v>19</v>
      </c>
      <c r="E190" t="s">
        <v>20</v>
      </c>
      <c r="F190" t="s">
        <v>3</v>
      </c>
      <c r="G190" t="s">
        <v>145</v>
      </c>
      <c r="H190" t="s">
        <v>22</v>
      </c>
      <c r="J190" t="s">
        <v>17</v>
      </c>
    </row>
    <row r="191" spans="1:10" x14ac:dyDescent="0.25">
      <c r="A191" t="s">
        <v>250</v>
      </c>
      <c r="C191" s="2">
        <v>43117.497916666667</v>
      </c>
      <c r="D191" t="s">
        <v>236</v>
      </c>
      <c r="E191" t="s">
        <v>20</v>
      </c>
      <c r="F191" t="s">
        <v>3</v>
      </c>
      <c r="G191" t="s">
        <v>21</v>
      </c>
      <c r="H191" t="s">
        <v>57</v>
      </c>
      <c r="J191" t="s">
        <v>17</v>
      </c>
    </row>
    <row r="192" spans="1:10" x14ac:dyDescent="0.25">
      <c r="A192" t="s">
        <v>251</v>
      </c>
      <c r="C192" s="2">
        <v>43117.613888888889</v>
      </c>
      <c r="D192" t="s">
        <v>24</v>
      </c>
      <c r="E192" t="s">
        <v>3</v>
      </c>
      <c r="F192" t="s">
        <v>3</v>
      </c>
      <c r="G192" t="s">
        <v>15</v>
      </c>
      <c r="H192" t="s">
        <v>57</v>
      </c>
      <c r="J192" t="s">
        <v>17</v>
      </c>
    </row>
    <row r="193" spans="1:10" x14ac:dyDescent="0.25">
      <c r="A193" t="s">
        <v>252</v>
      </c>
      <c r="C193" s="2">
        <v>43117.618750000001</v>
      </c>
      <c r="D193" t="s">
        <v>24</v>
      </c>
      <c r="E193" t="s">
        <v>3</v>
      </c>
      <c r="F193" t="s">
        <v>3</v>
      </c>
      <c r="G193" t="s">
        <v>15</v>
      </c>
      <c r="H193" t="s">
        <v>57</v>
      </c>
      <c r="J193" t="s">
        <v>17</v>
      </c>
    </row>
    <row r="194" spans="1:10" x14ac:dyDescent="0.25">
      <c r="A194" t="s">
        <v>253</v>
      </c>
      <c r="C194" s="2">
        <v>43117.620138888888</v>
      </c>
      <c r="D194" t="s">
        <v>145</v>
      </c>
      <c r="E194" t="s">
        <v>20</v>
      </c>
      <c r="F194" t="s">
        <v>3</v>
      </c>
      <c r="G194" t="s">
        <v>35</v>
      </c>
      <c r="H194" t="s">
        <v>36</v>
      </c>
      <c r="J194" t="s">
        <v>17</v>
      </c>
    </row>
    <row r="195" spans="1:10" x14ac:dyDescent="0.25">
      <c r="A195" t="s">
        <v>254</v>
      </c>
      <c r="C195" s="2">
        <v>43117.623611111114</v>
      </c>
      <c r="D195" t="s">
        <v>24</v>
      </c>
      <c r="E195" t="s">
        <v>3</v>
      </c>
      <c r="F195" t="s">
        <v>3</v>
      </c>
      <c r="G195" t="s">
        <v>15</v>
      </c>
      <c r="H195" t="s">
        <v>57</v>
      </c>
      <c r="J195" t="s">
        <v>17</v>
      </c>
    </row>
    <row r="196" spans="1:10" x14ac:dyDescent="0.25">
      <c r="A196" t="s">
        <v>255</v>
      </c>
      <c r="C196" s="2">
        <v>43119.50277777778</v>
      </c>
      <c r="D196" t="s">
        <v>24</v>
      </c>
      <c r="E196" t="s">
        <v>3</v>
      </c>
      <c r="F196" t="s">
        <v>3</v>
      </c>
      <c r="G196" t="s">
        <v>15</v>
      </c>
      <c r="H196" t="s">
        <v>16</v>
      </c>
      <c r="J196" t="s">
        <v>17</v>
      </c>
    </row>
    <row r="197" spans="1:10" x14ac:dyDescent="0.25">
      <c r="A197" t="s">
        <v>256</v>
      </c>
      <c r="C197" s="2">
        <v>43122.352083333331</v>
      </c>
      <c r="D197" t="s">
        <v>257</v>
      </c>
      <c r="E197" t="s">
        <v>20</v>
      </c>
      <c r="F197" t="s">
        <v>3</v>
      </c>
      <c r="G197" t="s">
        <v>68</v>
      </c>
      <c r="H197" t="s">
        <v>109</v>
      </c>
      <c r="J197" t="s">
        <v>17</v>
      </c>
    </row>
    <row r="198" spans="1:10" x14ac:dyDescent="0.25">
      <c r="A198" t="s">
        <v>258</v>
      </c>
      <c r="C198" s="2">
        <v>43122.395138888889</v>
      </c>
      <c r="D198" t="s">
        <v>257</v>
      </c>
      <c r="E198" t="s">
        <v>20</v>
      </c>
      <c r="F198" t="s">
        <v>3</v>
      </c>
      <c r="G198" t="s">
        <v>68</v>
      </c>
      <c r="H198" t="s">
        <v>109</v>
      </c>
      <c r="J198" t="s">
        <v>17</v>
      </c>
    </row>
    <row r="199" spans="1:10" x14ac:dyDescent="0.25">
      <c r="A199" t="s">
        <v>259</v>
      </c>
      <c r="C199" s="2">
        <v>43123.564583333333</v>
      </c>
      <c r="D199" t="s">
        <v>24</v>
      </c>
      <c r="E199" t="s">
        <v>3</v>
      </c>
      <c r="F199" t="s">
        <v>3</v>
      </c>
      <c r="G199" t="s">
        <v>15</v>
      </c>
      <c r="H199" t="s">
        <v>16</v>
      </c>
      <c r="J199" t="s">
        <v>17</v>
      </c>
    </row>
    <row r="200" spans="1:10" x14ac:dyDescent="0.25">
      <c r="A200" t="s">
        <v>260</v>
      </c>
      <c r="C200" s="2">
        <v>43123.675694444442</v>
      </c>
      <c r="D200" t="s">
        <v>247</v>
      </c>
      <c r="E200" t="s">
        <v>3</v>
      </c>
      <c r="F200" t="s">
        <v>3</v>
      </c>
      <c r="G200" t="s">
        <v>68</v>
      </c>
      <c r="H200" t="s">
        <v>69</v>
      </c>
      <c r="J200" t="s">
        <v>17</v>
      </c>
    </row>
    <row r="201" spans="1:10" x14ac:dyDescent="0.25">
      <c r="A201" t="s">
        <v>261</v>
      </c>
      <c r="C201" s="2">
        <v>43124.521527777775</v>
      </c>
      <c r="D201" t="s">
        <v>236</v>
      </c>
      <c r="E201" t="s">
        <v>20</v>
      </c>
      <c r="F201" t="s">
        <v>3</v>
      </c>
      <c r="G201" t="s">
        <v>21</v>
      </c>
      <c r="H201" t="s">
        <v>57</v>
      </c>
      <c r="J201" t="s">
        <v>17</v>
      </c>
    </row>
    <row r="202" spans="1:10" x14ac:dyDescent="0.25">
      <c r="A202" t="s">
        <v>262</v>
      </c>
      <c r="C202" s="2">
        <v>43124.612500000003</v>
      </c>
      <c r="D202" t="s">
        <v>24</v>
      </c>
      <c r="E202" t="s">
        <v>3</v>
      </c>
      <c r="F202" t="s">
        <v>3</v>
      </c>
      <c r="G202" t="s">
        <v>15</v>
      </c>
      <c r="H202" t="s">
        <v>57</v>
      </c>
      <c r="J202" t="s">
        <v>17</v>
      </c>
    </row>
    <row r="203" spans="1:10" x14ac:dyDescent="0.25">
      <c r="A203" t="s">
        <v>263</v>
      </c>
      <c r="C203" s="2">
        <v>43124.616666666669</v>
      </c>
      <c r="D203" t="s">
        <v>19</v>
      </c>
      <c r="E203" t="s">
        <v>20</v>
      </c>
      <c r="F203" t="s">
        <v>3</v>
      </c>
      <c r="G203" t="s">
        <v>15</v>
      </c>
      <c r="H203" t="s">
        <v>57</v>
      </c>
      <c r="J203" t="s">
        <v>17</v>
      </c>
    </row>
    <row r="204" spans="1:10" x14ac:dyDescent="0.25">
      <c r="A204" t="s">
        <v>264</v>
      </c>
      <c r="C204" s="2">
        <v>43124.620833333334</v>
      </c>
      <c r="D204" t="s">
        <v>24</v>
      </c>
      <c r="E204" t="s">
        <v>3</v>
      </c>
      <c r="F204" t="s">
        <v>3</v>
      </c>
      <c r="G204" t="s">
        <v>15</v>
      </c>
      <c r="H204" t="s">
        <v>57</v>
      </c>
      <c r="J204" t="s">
        <v>17</v>
      </c>
    </row>
    <row r="205" spans="1:10" x14ac:dyDescent="0.25">
      <c r="A205" t="s">
        <v>265</v>
      </c>
      <c r="C205" s="2">
        <v>43124.695833333331</v>
      </c>
      <c r="D205" t="s">
        <v>24</v>
      </c>
      <c r="E205" t="s">
        <v>3</v>
      </c>
      <c r="F205" t="s">
        <v>3</v>
      </c>
      <c r="G205" t="s">
        <v>15</v>
      </c>
      <c r="H205" t="s">
        <v>57</v>
      </c>
      <c r="J205" t="s">
        <v>17</v>
      </c>
    </row>
    <row r="206" spans="1:10" x14ac:dyDescent="0.25">
      <c r="A206" t="s">
        <v>266</v>
      </c>
      <c r="C206" s="2">
        <v>43110.755555555559</v>
      </c>
      <c r="D206" t="s">
        <v>14</v>
      </c>
      <c r="E206" t="s">
        <v>3</v>
      </c>
      <c r="F206" t="s">
        <v>3</v>
      </c>
      <c r="G206" t="s">
        <v>15</v>
      </c>
      <c r="H206" t="s">
        <v>16</v>
      </c>
      <c r="J206" t="s">
        <v>17</v>
      </c>
    </row>
    <row r="207" spans="1:10" x14ac:dyDescent="0.25">
      <c r="A207" t="s">
        <v>267</v>
      </c>
      <c r="C207" s="2">
        <v>43110.794444444444</v>
      </c>
      <c r="D207" t="s">
        <v>14</v>
      </c>
      <c r="E207" t="s">
        <v>3</v>
      </c>
      <c r="F207" t="s">
        <v>3</v>
      </c>
      <c r="G207" t="s">
        <v>15</v>
      </c>
      <c r="H207" t="s">
        <v>16</v>
      </c>
      <c r="J207" t="s">
        <v>17</v>
      </c>
    </row>
    <row r="208" spans="1:10" x14ac:dyDescent="0.25">
      <c r="A208" t="s">
        <v>268</v>
      </c>
      <c r="C208" s="2">
        <v>43126.493055555555</v>
      </c>
      <c r="D208" t="s">
        <v>14</v>
      </c>
      <c r="E208" t="s">
        <v>3</v>
      </c>
      <c r="F208" t="s">
        <v>3</v>
      </c>
      <c r="G208" t="s">
        <v>15</v>
      </c>
      <c r="H208" t="s">
        <v>16</v>
      </c>
      <c r="J208" t="s">
        <v>17</v>
      </c>
    </row>
    <row r="209" spans="1:10" x14ac:dyDescent="0.25">
      <c r="A209" t="s">
        <v>269</v>
      </c>
      <c r="C209" s="2">
        <v>43120.512499999997</v>
      </c>
      <c r="D209" t="s">
        <v>14</v>
      </c>
      <c r="E209" t="s">
        <v>3</v>
      </c>
      <c r="F209" t="s">
        <v>3</v>
      </c>
      <c r="G209" t="s">
        <v>15</v>
      </c>
      <c r="H209" t="s">
        <v>16</v>
      </c>
      <c r="J209" t="s">
        <v>17</v>
      </c>
    </row>
    <row r="210" spans="1:10" x14ac:dyDescent="0.25">
      <c r="A210" t="s">
        <v>270</v>
      </c>
      <c r="C210" s="2">
        <v>43120.568055555559</v>
      </c>
      <c r="D210" t="s">
        <v>14</v>
      </c>
      <c r="E210" t="s">
        <v>3</v>
      </c>
      <c r="F210" t="s">
        <v>3</v>
      </c>
      <c r="G210" t="s">
        <v>15</v>
      </c>
      <c r="H210" t="s">
        <v>16</v>
      </c>
      <c r="J210" t="s">
        <v>17</v>
      </c>
    </row>
    <row r="211" spans="1:10" x14ac:dyDescent="0.25">
      <c r="A211" t="s">
        <v>271</v>
      </c>
      <c r="C211" s="2">
        <v>43129.45416666667</v>
      </c>
      <c r="D211" t="s">
        <v>247</v>
      </c>
      <c r="E211" t="s">
        <v>3</v>
      </c>
      <c r="F211" t="s">
        <v>3</v>
      </c>
      <c r="G211" t="s">
        <v>68</v>
      </c>
      <c r="H211" t="s">
        <v>69</v>
      </c>
      <c r="J211" t="s">
        <v>17</v>
      </c>
    </row>
    <row r="212" spans="1:10" x14ac:dyDescent="0.25">
      <c r="A212" t="s">
        <v>272</v>
      </c>
      <c r="C212" s="2">
        <v>43123.549305555556</v>
      </c>
      <c r="D212" t="s">
        <v>14</v>
      </c>
      <c r="E212" t="s">
        <v>3</v>
      </c>
      <c r="F212" t="s">
        <v>3</v>
      </c>
      <c r="G212" t="s">
        <v>15</v>
      </c>
      <c r="H212" t="s">
        <v>16</v>
      </c>
      <c r="J212" t="s">
        <v>17</v>
      </c>
    </row>
    <row r="213" spans="1:10" x14ac:dyDescent="0.25">
      <c r="A213" t="s">
        <v>273</v>
      </c>
      <c r="C213" s="2">
        <v>43123.551388888889</v>
      </c>
      <c r="D213" t="s">
        <v>14</v>
      </c>
      <c r="E213" t="s">
        <v>3</v>
      </c>
      <c r="F213" t="s">
        <v>3</v>
      </c>
      <c r="G213" t="s">
        <v>15</v>
      </c>
      <c r="H213" t="s">
        <v>16</v>
      </c>
      <c r="J213" t="s">
        <v>17</v>
      </c>
    </row>
    <row r="214" spans="1:10" x14ac:dyDescent="0.25">
      <c r="A214" t="s">
        <v>274</v>
      </c>
      <c r="C214" s="2">
        <v>43129.59375</v>
      </c>
      <c r="D214" t="s">
        <v>236</v>
      </c>
      <c r="E214" t="s">
        <v>20</v>
      </c>
      <c r="F214" t="s">
        <v>3</v>
      </c>
      <c r="G214" t="s">
        <v>145</v>
      </c>
      <c r="H214" t="s">
        <v>22</v>
      </c>
      <c r="J214" t="s">
        <v>17</v>
      </c>
    </row>
    <row r="215" spans="1:10" x14ac:dyDescent="0.25">
      <c r="A215" t="s">
        <v>275</v>
      </c>
      <c r="D215" t="s">
        <v>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4"/>
  <sheetViews>
    <sheetView tabSelected="1" workbookViewId="0"/>
  </sheetViews>
  <sheetFormatPr defaultRowHeight="15" x14ac:dyDescent="0.25"/>
  <cols>
    <col min="1" max="1" width="20.5703125" bestFit="1" customWidth="1"/>
    <col min="3" max="3" width="14.5703125" bestFit="1" customWidth="1"/>
    <col min="6" max="6" width="11.28515625" bestFit="1" customWidth="1"/>
    <col min="7" max="13" width="11.5703125" bestFit="1" customWidth="1"/>
  </cols>
  <sheetData>
    <row r="1" spans="1:13" x14ac:dyDescent="0.25">
      <c r="A1" t="s">
        <v>0</v>
      </c>
      <c r="C1" t="s">
        <v>1</v>
      </c>
      <c r="F1" t="s">
        <v>2</v>
      </c>
      <c r="G1" s="1">
        <f>WEEKDAY(1)</f>
        <v>1</v>
      </c>
      <c r="H1" s="1">
        <f>WEEKDAY(2)</f>
        <v>2</v>
      </c>
      <c r="I1" s="1">
        <f>WEEKDAY(3)</f>
        <v>3</v>
      </c>
      <c r="J1" s="1">
        <f>WEEKDAY(4)</f>
        <v>4</v>
      </c>
      <c r="K1" s="1">
        <f>WEEKDAY(5)</f>
        <v>5</v>
      </c>
      <c r="L1" s="1">
        <f>WEEKDAY(6)</f>
        <v>6</v>
      </c>
      <c r="M1" s="1">
        <f>WEEKDAY(7)</f>
        <v>7</v>
      </c>
    </row>
    <row r="2" spans="1:13" x14ac:dyDescent="0.25">
      <c r="A2" s="2">
        <v>43011.552777777775</v>
      </c>
      <c r="B2" s="1"/>
      <c r="C2" s="3">
        <f>(WEEKDAY(A2)*100)+(HOUR(A2))</f>
        <v>313</v>
      </c>
      <c r="D2" s="4"/>
      <c r="E2" s="4"/>
      <c r="F2" s="4">
        <v>0.29166666666666669</v>
      </c>
      <c r="G2">
        <f>COUNTIF(C2:C1001,"=107")</f>
        <v>0</v>
      </c>
      <c r="H2">
        <f>COUNTIF(C2:C1001,"=207")</f>
        <v>0</v>
      </c>
      <c r="I2">
        <f>COUNTIF(C2:C1001,"=307")</f>
        <v>0</v>
      </c>
      <c r="J2">
        <f>COUNTIF(C2:C1001,"=407")</f>
        <v>0</v>
      </c>
      <c r="K2">
        <f>COUNTIF(C2:C1001,"=507")</f>
        <v>0</v>
      </c>
      <c r="L2">
        <f>COUNTIF(C2:C1001,"=607")</f>
        <v>0</v>
      </c>
      <c r="M2">
        <f>COUNTIF(C2:C1001,"=707")</f>
        <v>0</v>
      </c>
    </row>
    <row r="3" spans="1:13" x14ac:dyDescent="0.25">
      <c r="A3" s="2">
        <v>43012.420138888891</v>
      </c>
      <c r="B3" s="1"/>
      <c r="C3" s="3">
        <f t="shared" ref="C3:C66" si="0">(WEEKDAY(A3)*100)+(HOUR(A3))</f>
        <v>410</v>
      </c>
      <c r="D3" s="4"/>
      <c r="E3" s="4"/>
      <c r="F3" s="4">
        <f>F2+TIME(1,0,0)</f>
        <v>0.33333333333333337</v>
      </c>
      <c r="G3">
        <f>COUNTIF(C2:C1001,"=108")</f>
        <v>0</v>
      </c>
      <c r="H3">
        <f>COUNTIF(C2:C1001,"=208")</f>
        <v>1</v>
      </c>
      <c r="I3" s="3">
        <f>COUNTIF(C2:C1001,"=308")</f>
        <v>1</v>
      </c>
      <c r="J3">
        <f>COUNTIF(C2:C1001,"=408")</f>
        <v>2</v>
      </c>
      <c r="K3">
        <f>COUNTIF(C2:C1001,"=508")</f>
        <v>2</v>
      </c>
      <c r="L3">
        <f>COUNTIF(C2:C1001,"=608")</f>
        <v>0</v>
      </c>
      <c r="M3">
        <f>COUNTIF(C2:C1001,"=708")</f>
        <v>0</v>
      </c>
    </row>
    <row r="4" spans="1:13" x14ac:dyDescent="0.25">
      <c r="A4" s="2">
        <v>43012.422222222223</v>
      </c>
      <c r="B4" s="1"/>
      <c r="C4" s="3">
        <f t="shared" si="0"/>
        <v>410</v>
      </c>
      <c r="D4" s="4"/>
      <c r="E4" s="4"/>
      <c r="F4" s="4">
        <f t="shared" ref="F4:F15" si="1">F3+TIME(1,0,0)</f>
        <v>0.37500000000000006</v>
      </c>
      <c r="G4">
        <f>COUNTIF(C2:C1001,"=109")</f>
        <v>0</v>
      </c>
      <c r="H4">
        <f>COUNTIF(C2:C1001,"=209")</f>
        <v>2</v>
      </c>
      <c r="I4">
        <f>COUNTIF(C2:C1001,"=309")</f>
        <v>1</v>
      </c>
      <c r="J4">
        <f>COUNTIF(C2:C1001,"=409")</f>
        <v>4</v>
      </c>
      <c r="K4">
        <f>COUNTIF(C2:C1001,"=509")</f>
        <v>3</v>
      </c>
      <c r="L4">
        <f>COUNTIF(C2:C1001,"=609")</f>
        <v>1</v>
      </c>
      <c r="M4">
        <f>COUNTIF(C2:C1001,"=709")</f>
        <v>0</v>
      </c>
    </row>
    <row r="5" spans="1:13" x14ac:dyDescent="0.25">
      <c r="A5" s="2">
        <v>43012.423611111109</v>
      </c>
      <c r="B5" s="1"/>
      <c r="C5" s="3">
        <f t="shared" si="0"/>
        <v>410</v>
      </c>
      <c r="D5" s="4"/>
      <c r="E5" s="4"/>
      <c r="F5" s="4">
        <f t="shared" si="1"/>
        <v>0.41666666666666674</v>
      </c>
      <c r="G5">
        <f>COUNTIF(C2:C1001,"=110")</f>
        <v>0</v>
      </c>
      <c r="H5">
        <f>COUNTIF(C2:C1001,"=210")</f>
        <v>2</v>
      </c>
      <c r="I5">
        <f>COUNTIF(C2:C1001,"=310")</f>
        <v>3</v>
      </c>
      <c r="J5">
        <f>COUNTIF(C2:C1001,"=410")</f>
        <v>65</v>
      </c>
      <c r="K5">
        <f>COUNTIF(C2:C1001,"=510")</f>
        <v>0</v>
      </c>
      <c r="L5">
        <f>COUNTIF(C2:C1001,"=610")</f>
        <v>2</v>
      </c>
      <c r="M5">
        <f>COUNTIF(C2:C1001,"=210")</f>
        <v>2</v>
      </c>
    </row>
    <row r="6" spans="1:13" x14ac:dyDescent="0.25">
      <c r="A6" s="2">
        <v>43012.434027777781</v>
      </c>
      <c r="B6" s="1"/>
      <c r="C6" s="3">
        <f t="shared" si="0"/>
        <v>410</v>
      </c>
      <c r="D6" s="4"/>
      <c r="E6" s="4"/>
      <c r="F6" s="4">
        <f t="shared" si="1"/>
        <v>0.45833333333333343</v>
      </c>
      <c r="G6">
        <f>COUNTIF(C2:C1001,"=111")</f>
        <v>0</v>
      </c>
      <c r="H6">
        <f>COUNTIF(C2:C1001,"=211")</f>
        <v>2</v>
      </c>
      <c r="I6">
        <f>COUNTIF(C2:C1001,"=311")</f>
        <v>3</v>
      </c>
      <c r="J6">
        <f>COUNTIF(C2:C1001,"=411")</f>
        <v>2</v>
      </c>
      <c r="K6">
        <f>COUNTIF(C2:C1001,"=511")</f>
        <v>2</v>
      </c>
      <c r="L6">
        <f>COUNTIF(C2:C1001,"=611")</f>
        <v>3</v>
      </c>
      <c r="M6">
        <f>COUNTIF(C2:C1001,"=711")</f>
        <v>0</v>
      </c>
    </row>
    <row r="7" spans="1:13" x14ac:dyDescent="0.25">
      <c r="A7" s="2">
        <v>43012.438888888886</v>
      </c>
      <c r="B7" s="1"/>
      <c r="C7" s="3">
        <f t="shared" si="0"/>
        <v>410</v>
      </c>
      <c r="D7" s="4"/>
      <c r="E7" s="4"/>
      <c r="F7" s="4">
        <f t="shared" si="1"/>
        <v>0.50000000000000011</v>
      </c>
      <c r="G7">
        <f>COUNTIF(C2:C1001,"=112")</f>
        <v>0</v>
      </c>
      <c r="H7">
        <f>COUNTIF(C2:C1001,"=212")</f>
        <v>4</v>
      </c>
      <c r="I7">
        <f>COUNTIF(C2:C1001,"=312")</f>
        <v>3</v>
      </c>
      <c r="J7">
        <f>COUNTIF(C2:C1001,"=412")</f>
        <v>11</v>
      </c>
      <c r="K7">
        <f>COUNTIF(C2:C1001,"=512")</f>
        <v>1</v>
      </c>
      <c r="L7">
        <f>COUNTIF(C2:C1001,"=612")</f>
        <v>4</v>
      </c>
      <c r="M7">
        <f>COUNTIF(C2:C1001,"=712")</f>
        <v>1</v>
      </c>
    </row>
    <row r="8" spans="1:13" x14ac:dyDescent="0.25">
      <c r="A8" s="2">
        <v>43012.443055555559</v>
      </c>
      <c r="B8" s="1"/>
      <c r="C8" s="3">
        <f t="shared" si="0"/>
        <v>410</v>
      </c>
      <c r="D8" s="4"/>
      <c r="E8" s="4"/>
      <c r="F8" s="4">
        <f t="shared" si="1"/>
        <v>0.54166666666666674</v>
      </c>
      <c r="G8">
        <f>COUNTIF(C2:C1001,"=113")</f>
        <v>0</v>
      </c>
      <c r="H8">
        <f>COUNTIF(C2:C1001,"=213")</f>
        <v>0</v>
      </c>
      <c r="I8">
        <f>COUNTIF(C2:C1001,"=313")</f>
        <v>7</v>
      </c>
      <c r="J8">
        <f>COUNTIF(C2:C1001,"=413")</f>
        <v>0</v>
      </c>
      <c r="K8">
        <f>COUNTIF(C2:C1001,"=513")</f>
        <v>4</v>
      </c>
      <c r="L8">
        <f>COUNTIF(C2:C1001,"=613")</f>
        <v>1</v>
      </c>
      <c r="M8">
        <f>COUNTIF(C2:C1001,"=713")</f>
        <v>2</v>
      </c>
    </row>
    <row r="9" spans="1:13" x14ac:dyDescent="0.25">
      <c r="A9" s="2">
        <v>43012.611111111109</v>
      </c>
      <c r="B9" s="1"/>
      <c r="C9" s="3">
        <f t="shared" si="0"/>
        <v>414</v>
      </c>
      <c r="D9" s="4"/>
      <c r="E9" s="4"/>
      <c r="F9" s="4">
        <f t="shared" si="1"/>
        <v>0.58333333333333337</v>
      </c>
      <c r="G9">
        <f>COUNTIF(C2:C1001,"=114")</f>
        <v>0</v>
      </c>
      <c r="H9">
        <f>COUNTIF(C2:C1001,"=214")</f>
        <v>5</v>
      </c>
      <c r="I9">
        <f>COUNTIF(C2:C1001,"=314")</f>
        <v>1</v>
      </c>
      <c r="J9">
        <f>COUNTIF(C2:C1001,"=414")</f>
        <v>24</v>
      </c>
      <c r="K9">
        <f>COUNTIF(C2:C1001,"=514")</f>
        <v>8</v>
      </c>
      <c r="L9">
        <f>COUNTIF(C2:C1001,"=614")</f>
        <v>4</v>
      </c>
      <c r="M9">
        <f>COUNTIF(C2:C1001,"=714")</f>
        <v>0</v>
      </c>
    </row>
    <row r="10" spans="1:13" x14ac:dyDescent="0.25">
      <c r="A10" s="2">
        <v>43012.618750000001</v>
      </c>
      <c r="B10" s="1"/>
      <c r="C10" s="3">
        <f t="shared" si="0"/>
        <v>414</v>
      </c>
      <c r="D10" s="4"/>
      <c r="E10" s="4"/>
      <c r="F10" s="4">
        <f t="shared" si="1"/>
        <v>0.625</v>
      </c>
      <c r="G10">
        <f>COUNTIF(C2:C1001,"=115")</f>
        <v>0</v>
      </c>
      <c r="H10">
        <f>COUNTIF(C2:C1001,"=215")</f>
        <v>0</v>
      </c>
      <c r="I10">
        <f>COUNTIF(C2:C1001,"=315")</f>
        <v>1</v>
      </c>
      <c r="J10">
        <f>COUNTIF(C2:C1001,"=415")</f>
        <v>4</v>
      </c>
      <c r="K10">
        <f>COUNTIF(C2:C1001,"=515")</f>
        <v>2</v>
      </c>
      <c r="L10">
        <f>COUNTIF(C2:C1001,"=615")</f>
        <v>1</v>
      </c>
      <c r="M10">
        <f>COUNTIF(C2:C1001,"=715")</f>
        <v>0</v>
      </c>
    </row>
    <row r="11" spans="1:13" x14ac:dyDescent="0.25">
      <c r="A11" s="2">
        <v>43014.72152777778</v>
      </c>
      <c r="B11" s="1"/>
      <c r="C11" s="3">
        <f t="shared" si="0"/>
        <v>617</v>
      </c>
      <c r="D11" s="4"/>
      <c r="E11" s="4"/>
      <c r="F11" s="4">
        <f t="shared" si="1"/>
        <v>0.66666666666666663</v>
      </c>
      <c r="G11">
        <f>COUNTIF(C2:C1001,"=116")</f>
        <v>0</v>
      </c>
      <c r="H11">
        <f>COUNTIF(C2:C1001,"=216")</f>
        <v>4</v>
      </c>
      <c r="I11">
        <f>COUNTIF(C2:C1001,"=316")</f>
        <v>3</v>
      </c>
      <c r="J11">
        <f>COUNTIF(C2:C1001,"=416")</f>
        <v>5</v>
      </c>
      <c r="K11">
        <f>COUNTIF(C2:C1001,"=516")</f>
        <v>2</v>
      </c>
      <c r="L11">
        <f>COUNTIF(C2:C1001,"=616")</f>
        <v>0</v>
      </c>
      <c r="M11">
        <f>COUNTIF(C2:C1001,"=716")</f>
        <v>0</v>
      </c>
    </row>
    <row r="12" spans="1:13" x14ac:dyDescent="0.25">
      <c r="A12" s="2">
        <v>43017.613194444442</v>
      </c>
      <c r="B12" s="1"/>
      <c r="C12" s="3">
        <f t="shared" si="0"/>
        <v>214</v>
      </c>
      <c r="D12" s="4"/>
      <c r="E12" s="4"/>
      <c r="F12" s="4">
        <f t="shared" si="1"/>
        <v>0.70833333333333326</v>
      </c>
      <c r="G12">
        <f>COUNTIF(C2:C1001,"=117")</f>
        <v>0</v>
      </c>
      <c r="H12">
        <f>COUNTIF(C2:C1001,"=217")</f>
        <v>1</v>
      </c>
      <c r="I12">
        <f>COUNTIF(C2:C1001,"=317")</f>
        <v>2</v>
      </c>
      <c r="J12">
        <f>COUNTIF(C2:C1001,"=417")</f>
        <v>1</v>
      </c>
      <c r="K12">
        <f>COUNTIF(C2:C1001,"=517")</f>
        <v>0</v>
      </c>
      <c r="L12">
        <f>COUNTIF(C2:C1001,"=617")</f>
        <v>1</v>
      </c>
      <c r="M12">
        <f>COUNTIF(C2:C1001,"=717")</f>
        <v>0</v>
      </c>
    </row>
    <row r="13" spans="1:13" x14ac:dyDescent="0.25">
      <c r="A13" s="2">
        <v>43018.372916666667</v>
      </c>
      <c r="B13" s="1"/>
      <c r="C13" s="3">
        <f t="shared" si="0"/>
        <v>308</v>
      </c>
      <c r="D13" s="4"/>
      <c r="E13" s="4"/>
      <c r="F13" s="4">
        <f t="shared" si="1"/>
        <v>0.74999999999999989</v>
      </c>
      <c r="G13">
        <f>COUNTIF(C2:C1001,"=118")</f>
        <v>0</v>
      </c>
      <c r="H13">
        <f>COUNTIF(C2:C1001,"=218")</f>
        <v>1</v>
      </c>
      <c r="I13">
        <f>COUNTIF(C2:C1001,"=318")</f>
        <v>0</v>
      </c>
      <c r="J13">
        <f>COUNTIF(C2:C1001,"=418")</f>
        <v>1</v>
      </c>
      <c r="K13">
        <f>COUNTIF(C2:C1001,"=518")</f>
        <v>0</v>
      </c>
      <c r="L13">
        <f>COUNTIF(C2:C1001,"=618")</f>
        <v>0</v>
      </c>
      <c r="M13">
        <f>COUNTIF(C2:C1001,"=718")</f>
        <v>0</v>
      </c>
    </row>
    <row r="14" spans="1:13" x14ac:dyDescent="0.25">
      <c r="A14" s="2">
        <v>43018.450694444444</v>
      </c>
      <c r="B14" s="1"/>
      <c r="C14" s="3">
        <f t="shared" si="0"/>
        <v>310</v>
      </c>
      <c r="D14" s="4"/>
      <c r="E14" s="4"/>
      <c r="F14" s="4">
        <f t="shared" si="1"/>
        <v>0.79166666666666652</v>
      </c>
      <c r="G14">
        <f>COUNTIF(C2:C1001,"=119")</f>
        <v>0</v>
      </c>
      <c r="H14">
        <f>COUNTIF(C2:C1001,"=219")</f>
        <v>0</v>
      </c>
      <c r="I14">
        <f>COUNTIF(C2:C1001,"=319")</f>
        <v>0</v>
      </c>
      <c r="J14">
        <f>COUNTIF(C2:C1001,"=419")</f>
        <v>1</v>
      </c>
      <c r="K14">
        <f>COUNTIF(C2:C1001,"=519")</f>
        <v>0</v>
      </c>
      <c r="L14">
        <f>COUNTIF(C2:C1001,"=619")</f>
        <v>0</v>
      </c>
      <c r="M14">
        <f>COUNTIF(C2:C1001,"=719")</f>
        <v>0</v>
      </c>
    </row>
    <row r="15" spans="1:13" x14ac:dyDescent="0.25">
      <c r="A15" s="2">
        <v>43018.482638888891</v>
      </c>
      <c r="B15" s="1"/>
      <c r="C15" s="3">
        <f t="shared" si="0"/>
        <v>311</v>
      </c>
      <c r="D15" s="4"/>
      <c r="E15" s="4"/>
      <c r="F15" s="4">
        <f t="shared" si="1"/>
        <v>0.83333333333333315</v>
      </c>
      <c r="G15">
        <f>COUNTIF(C2:C1001,"=120")</f>
        <v>0</v>
      </c>
      <c r="H15">
        <f>COUNTIF(C2:C1001,"=220")</f>
        <v>0</v>
      </c>
      <c r="I15">
        <f>COUNTIF(C2:C1001,"=320")</f>
        <v>0</v>
      </c>
      <c r="J15">
        <f>COUNTIF(C2:C1001,"=420")</f>
        <v>0</v>
      </c>
      <c r="K15">
        <f>COUNTIF(C2:C1001,"=520")</f>
        <v>0</v>
      </c>
      <c r="L15">
        <f>COUNTIF(C2:C1001,"=620")</f>
        <v>0</v>
      </c>
      <c r="M15">
        <f>COUNTIF(C2:C1001,"=720")</f>
        <v>0</v>
      </c>
    </row>
    <row r="16" spans="1:13" x14ac:dyDescent="0.25">
      <c r="A16" s="2">
        <v>43018.578472222223</v>
      </c>
      <c r="B16" s="1"/>
      <c r="C16" s="3">
        <f t="shared" si="0"/>
        <v>313</v>
      </c>
      <c r="D16" s="4"/>
      <c r="E16" s="4"/>
      <c r="F16" s="4"/>
    </row>
    <row r="17" spans="1:7" x14ac:dyDescent="0.25">
      <c r="A17" s="2">
        <v>43019.421527777777</v>
      </c>
      <c r="B17" s="1"/>
      <c r="C17" s="3">
        <f t="shared" si="0"/>
        <v>410</v>
      </c>
      <c r="D17" s="4"/>
      <c r="E17" s="4"/>
      <c r="F17" s="4"/>
      <c r="G17" s="1"/>
    </row>
    <row r="18" spans="1:7" x14ac:dyDescent="0.25">
      <c r="A18" s="2">
        <v>43019.422222222223</v>
      </c>
      <c r="B18" s="1"/>
      <c r="C18" s="3">
        <f t="shared" si="0"/>
        <v>410</v>
      </c>
      <c r="D18" s="4"/>
      <c r="E18" s="4"/>
      <c r="F18" s="4"/>
    </row>
    <row r="19" spans="1:7" x14ac:dyDescent="0.25">
      <c r="A19" s="2">
        <v>43019.423611111109</v>
      </c>
      <c r="B19" s="1"/>
      <c r="C19" s="3">
        <f t="shared" si="0"/>
        <v>410</v>
      </c>
      <c r="D19" s="4"/>
      <c r="E19" s="4"/>
      <c r="F19" s="4"/>
    </row>
    <row r="20" spans="1:7" x14ac:dyDescent="0.25">
      <c r="A20" s="2">
        <v>43019.425694444442</v>
      </c>
      <c r="B20" s="1"/>
      <c r="C20" s="3">
        <f t="shared" si="0"/>
        <v>410</v>
      </c>
      <c r="D20" s="4"/>
      <c r="E20" s="4"/>
      <c r="F20" s="4"/>
    </row>
    <row r="21" spans="1:7" x14ac:dyDescent="0.25">
      <c r="A21" s="2">
        <v>43019.441666666666</v>
      </c>
      <c r="B21" s="1"/>
      <c r="C21" s="3">
        <f t="shared" si="0"/>
        <v>410</v>
      </c>
      <c r="D21" s="4"/>
      <c r="E21" s="4"/>
      <c r="F21" s="4"/>
    </row>
    <row r="22" spans="1:7" x14ac:dyDescent="0.25">
      <c r="A22" s="2">
        <v>43019.443055555559</v>
      </c>
      <c r="B22" s="1"/>
      <c r="C22" s="3">
        <f t="shared" si="0"/>
        <v>410</v>
      </c>
      <c r="D22" s="4"/>
      <c r="E22" s="4"/>
      <c r="F22" s="4"/>
    </row>
    <row r="23" spans="1:7" x14ac:dyDescent="0.25">
      <c r="A23" s="2">
        <v>43019.444444444445</v>
      </c>
      <c r="B23" s="1"/>
      <c r="C23" s="3">
        <f t="shared" si="0"/>
        <v>410</v>
      </c>
      <c r="D23" s="4"/>
      <c r="E23" s="4"/>
      <c r="F23" s="4"/>
    </row>
    <row r="24" spans="1:7" x14ac:dyDescent="0.25">
      <c r="A24" s="2">
        <v>43019.604166666664</v>
      </c>
      <c r="B24" s="1"/>
      <c r="C24" s="3">
        <f t="shared" si="0"/>
        <v>414</v>
      </c>
      <c r="D24" s="4"/>
      <c r="E24" s="4"/>
    </row>
    <row r="25" spans="1:7" x14ac:dyDescent="0.25">
      <c r="A25" s="2">
        <v>43019.611111111109</v>
      </c>
      <c r="B25" s="1"/>
      <c r="C25" s="3">
        <f t="shared" si="0"/>
        <v>414</v>
      </c>
      <c r="D25" s="4"/>
      <c r="E25" s="4"/>
    </row>
    <row r="26" spans="1:7" x14ac:dyDescent="0.25">
      <c r="A26" s="2">
        <v>43019.623611111114</v>
      </c>
      <c r="B26" s="1"/>
      <c r="C26" s="3">
        <f t="shared" si="0"/>
        <v>414</v>
      </c>
    </row>
    <row r="27" spans="1:7" x14ac:dyDescent="0.25">
      <c r="A27" s="2">
        <v>43025.443749999999</v>
      </c>
      <c r="B27" s="1"/>
      <c r="C27" s="3">
        <f t="shared" si="0"/>
        <v>310</v>
      </c>
    </row>
    <row r="28" spans="1:7" x14ac:dyDescent="0.25">
      <c r="A28" s="2">
        <v>43025.675000000003</v>
      </c>
      <c r="B28" s="1"/>
      <c r="C28" s="3">
        <f t="shared" si="0"/>
        <v>316</v>
      </c>
    </row>
    <row r="29" spans="1:7" x14ac:dyDescent="0.25">
      <c r="A29" s="2">
        <v>43025.686111111114</v>
      </c>
      <c r="B29" s="1"/>
      <c r="C29" s="3">
        <f t="shared" si="0"/>
        <v>316</v>
      </c>
    </row>
    <row r="30" spans="1:7" x14ac:dyDescent="0.25">
      <c r="A30" s="2">
        <v>43027.615277777775</v>
      </c>
      <c r="B30" s="1"/>
      <c r="C30" s="3">
        <f t="shared" si="0"/>
        <v>514</v>
      </c>
    </row>
    <row r="31" spans="1:7" x14ac:dyDescent="0.25">
      <c r="A31" s="2">
        <v>43027.620833333334</v>
      </c>
      <c r="B31" s="1"/>
      <c r="C31" s="3">
        <f t="shared" si="0"/>
        <v>514</v>
      </c>
    </row>
    <row r="32" spans="1:7" x14ac:dyDescent="0.25">
      <c r="A32" s="2">
        <v>43031.385416666664</v>
      </c>
      <c r="B32" s="1"/>
      <c r="C32" s="3">
        <f t="shared" si="0"/>
        <v>209</v>
      </c>
    </row>
    <row r="33" spans="1:3" x14ac:dyDescent="0.25">
      <c r="A33" s="2">
        <v>43032.497916666667</v>
      </c>
      <c r="B33" s="1"/>
      <c r="C33" s="3">
        <f t="shared" si="0"/>
        <v>311</v>
      </c>
    </row>
    <row r="34" spans="1:3" x14ac:dyDescent="0.25">
      <c r="A34" s="2">
        <v>43032.510416666664</v>
      </c>
      <c r="B34" s="1"/>
      <c r="C34" s="3">
        <f t="shared" si="0"/>
        <v>312</v>
      </c>
    </row>
    <row r="35" spans="1:3" x14ac:dyDescent="0.25">
      <c r="A35" s="2">
        <v>43032.511111111111</v>
      </c>
      <c r="B35" s="1"/>
      <c r="C35" s="3">
        <f t="shared" si="0"/>
        <v>312</v>
      </c>
    </row>
    <row r="36" spans="1:3" x14ac:dyDescent="0.25">
      <c r="A36" s="2">
        <v>43032.534722222219</v>
      </c>
      <c r="B36" s="1"/>
      <c r="C36" s="3">
        <f t="shared" si="0"/>
        <v>312</v>
      </c>
    </row>
    <row r="37" spans="1:3" x14ac:dyDescent="0.25">
      <c r="A37" s="2">
        <v>43032.73541666667</v>
      </c>
      <c r="B37" s="1"/>
      <c r="C37" s="3">
        <f t="shared" si="0"/>
        <v>317</v>
      </c>
    </row>
    <row r="38" spans="1:3" x14ac:dyDescent="0.25">
      <c r="A38" s="2">
        <v>43032.74722222222</v>
      </c>
      <c r="B38" s="1"/>
      <c r="C38" s="3">
        <f t="shared" si="0"/>
        <v>317</v>
      </c>
    </row>
    <row r="39" spans="1:3" x14ac:dyDescent="0.25">
      <c r="A39" s="2">
        <v>43033.385416666664</v>
      </c>
      <c r="B39" s="1"/>
      <c r="C39" s="3">
        <f t="shared" si="0"/>
        <v>409</v>
      </c>
    </row>
    <row r="40" spans="1:3" x14ac:dyDescent="0.25">
      <c r="A40" s="2">
        <v>43033.425694444442</v>
      </c>
      <c r="B40" s="1"/>
      <c r="C40" s="3">
        <f t="shared" si="0"/>
        <v>410</v>
      </c>
    </row>
    <row r="41" spans="1:3" x14ac:dyDescent="0.25">
      <c r="A41" s="2">
        <v>43033.428472222222</v>
      </c>
      <c r="B41" s="1"/>
      <c r="C41" s="3">
        <f t="shared" si="0"/>
        <v>410</v>
      </c>
    </row>
    <row r="42" spans="1:3" x14ac:dyDescent="0.25">
      <c r="A42" s="2">
        <v>43033.44027777778</v>
      </c>
      <c r="B42" s="1"/>
      <c r="C42" s="3">
        <f t="shared" si="0"/>
        <v>410</v>
      </c>
    </row>
    <row r="43" spans="1:3" x14ac:dyDescent="0.25">
      <c r="A43" s="2">
        <v>43033.443055555559</v>
      </c>
      <c r="B43" s="1"/>
      <c r="C43" s="3">
        <f t="shared" si="0"/>
        <v>410</v>
      </c>
    </row>
    <row r="44" spans="1:3" x14ac:dyDescent="0.25">
      <c r="A44" s="2">
        <v>43033.444444444445</v>
      </c>
      <c r="B44" s="1"/>
      <c r="C44" s="3">
        <f t="shared" si="0"/>
        <v>410</v>
      </c>
    </row>
    <row r="45" spans="1:3" x14ac:dyDescent="0.25">
      <c r="A45" s="2">
        <v>43033.607638888891</v>
      </c>
      <c r="B45" s="1"/>
      <c r="C45" s="3">
        <f t="shared" si="0"/>
        <v>414</v>
      </c>
    </row>
    <row r="46" spans="1:3" x14ac:dyDescent="0.25">
      <c r="A46" s="2">
        <v>43033.614583333336</v>
      </c>
      <c r="B46" s="1"/>
      <c r="C46" s="3">
        <f t="shared" si="0"/>
        <v>414</v>
      </c>
    </row>
    <row r="47" spans="1:3" x14ac:dyDescent="0.25">
      <c r="A47" s="2">
        <v>43033.618055555555</v>
      </c>
      <c r="B47" s="1"/>
      <c r="C47" s="3">
        <f t="shared" si="0"/>
        <v>414</v>
      </c>
    </row>
    <row r="48" spans="1:3" x14ac:dyDescent="0.25">
      <c r="A48" s="2">
        <v>43034.40902777778</v>
      </c>
      <c r="B48" s="1"/>
      <c r="C48" s="3">
        <f t="shared" si="0"/>
        <v>509</v>
      </c>
    </row>
    <row r="49" spans="1:3" x14ac:dyDescent="0.25">
      <c r="A49" s="2">
        <v>43034.411805555559</v>
      </c>
      <c r="B49" s="1"/>
      <c r="C49" s="3">
        <f t="shared" si="0"/>
        <v>509</v>
      </c>
    </row>
    <row r="50" spans="1:3" x14ac:dyDescent="0.25">
      <c r="A50" s="2">
        <v>43035.39166666667</v>
      </c>
      <c r="B50" s="1"/>
      <c r="C50" s="3">
        <f t="shared" si="0"/>
        <v>609</v>
      </c>
    </row>
    <row r="51" spans="1:3" x14ac:dyDescent="0.25">
      <c r="A51" s="2">
        <v>43039.661805555559</v>
      </c>
      <c r="B51" s="1"/>
      <c r="C51" s="3">
        <f t="shared" si="0"/>
        <v>315</v>
      </c>
    </row>
    <row r="52" spans="1:3" x14ac:dyDescent="0.25">
      <c r="A52" s="2">
        <v>43040.429166666669</v>
      </c>
      <c r="B52" s="1"/>
      <c r="C52" s="3">
        <f t="shared" si="0"/>
        <v>410</v>
      </c>
    </row>
    <row r="53" spans="1:3" x14ac:dyDescent="0.25">
      <c r="A53" s="2">
        <v>43040.431944444441</v>
      </c>
      <c r="B53" s="1"/>
      <c r="C53" s="3">
        <f t="shared" si="0"/>
        <v>410</v>
      </c>
    </row>
    <row r="54" spans="1:3" x14ac:dyDescent="0.25">
      <c r="A54" s="2">
        <v>43040.448611111111</v>
      </c>
      <c r="B54" s="1"/>
      <c r="C54" s="3">
        <f t="shared" si="0"/>
        <v>410</v>
      </c>
    </row>
    <row r="55" spans="1:3" x14ac:dyDescent="0.25">
      <c r="A55" s="2">
        <v>43040.452777777777</v>
      </c>
      <c r="B55" s="1"/>
      <c r="C55" s="3">
        <f t="shared" si="0"/>
        <v>410</v>
      </c>
    </row>
    <row r="56" spans="1:3" x14ac:dyDescent="0.25">
      <c r="A56" s="2">
        <v>43040.525694444441</v>
      </c>
      <c r="B56" s="1"/>
      <c r="C56" s="3">
        <f t="shared" si="0"/>
        <v>412</v>
      </c>
    </row>
    <row r="57" spans="1:3" x14ac:dyDescent="0.25">
      <c r="A57" s="2">
        <v>43040.527083333334</v>
      </c>
      <c r="B57" s="1"/>
      <c r="C57" s="3">
        <f t="shared" si="0"/>
        <v>412</v>
      </c>
    </row>
    <row r="58" spans="1:3" x14ac:dyDescent="0.25">
      <c r="A58" s="2">
        <v>43040.605555555558</v>
      </c>
      <c r="B58" s="1"/>
      <c r="C58" s="3">
        <f t="shared" si="0"/>
        <v>414</v>
      </c>
    </row>
    <row r="59" spans="1:3" x14ac:dyDescent="0.25">
      <c r="A59" s="2">
        <v>43041.511111111111</v>
      </c>
      <c r="B59" s="1"/>
      <c r="C59" s="3">
        <f t="shared" si="0"/>
        <v>512</v>
      </c>
    </row>
    <row r="60" spans="1:3" x14ac:dyDescent="0.25">
      <c r="A60" s="2">
        <v>43041.671527777777</v>
      </c>
      <c r="B60" s="1"/>
      <c r="C60" s="3">
        <f t="shared" si="0"/>
        <v>516</v>
      </c>
    </row>
    <row r="61" spans="1:3" x14ac:dyDescent="0.25">
      <c r="A61" s="2">
        <v>43041.680555555555</v>
      </c>
      <c r="B61" s="1"/>
      <c r="C61" s="3">
        <f t="shared" si="0"/>
        <v>516</v>
      </c>
    </row>
    <row r="62" spans="1:3" x14ac:dyDescent="0.25">
      <c r="A62" s="2">
        <v>43042.526388888888</v>
      </c>
      <c r="B62" s="1"/>
      <c r="C62" s="3">
        <f t="shared" si="0"/>
        <v>612</v>
      </c>
    </row>
    <row r="63" spans="1:3" x14ac:dyDescent="0.25">
      <c r="A63" s="2">
        <v>43042.53125</v>
      </c>
      <c r="C63" s="3">
        <f t="shared" si="0"/>
        <v>612</v>
      </c>
    </row>
    <row r="64" spans="1:3" x14ac:dyDescent="0.25">
      <c r="A64" s="2">
        <v>43045.501388888886</v>
      </c>
      <c r="C64" s="3">
        <f t="shared" si="0"/>
        <v>212</v>
      </c>
    </row>
    <row r="65" spans="1:3" x14ac:dyDescent="0.25">
      <c r="A65" s="2">
        <v>43045.504861111112</v>
      </c>
      <c r="C65" s="3">
        <f t="shared" si="0"/>
        <v>212</v>
      </c>
    </row>
    <row r="66" spans="1:3" x14ac:dyDescent="0.25">
      <c r="A66" s="2">
        <v>43045.75</v>
      </c>
      <c r="C66" s="3">
        <f t="shared" si="0"/>
        <v>218</v>
      </c>
    </row>
    <row r="67" spans="1:3" x14ac:dyDescent="0.25">
      <c r="A67" s="2">
        <v>43052.737500000003</v>
      </c>
      <c r="C67" s="3">
        <f t="shared" ref="C67:C130" si="2">(WEEKDAY(A67)*100)+(HOUR(A67))</f>
        <v>217</v>
      </c>
    </row>
    <row r="68" spans="1:3" x14ac:dyDescent="0.25">
      <c r="A68" s="2">
        <v>43053.549305555556</v>
      </c>
      <c r="C68" s="3">
        <f t="shared" si="2"/>
        <v>313</v>
      </c>
    </row>
    <row r="69" spans="1:3" x14ac:dyDescent="0.25">
      <c r="A69" s="2">
        <v>43053.555555555555</v>
      </c>
      <c r="C69" s="3">
        <f t="shared" si="2"/>
        <v>313</v>
      </c>
    </row>
    <row r="70" spans="1:3" x14ac:dyDescent="0.25">
      <c r="A70" s="2">
        <v>43053.613194444442</v>
      </c>
      <c r="C70" s="3">
        <f t="shared" si="2"/>
        <v>314</v>
      </c>
    </row>
    <row r="71" spans="1:3" x14ac:dyDescent="0.25">
      <c r="A71" s="2">
        <v>43054.34652777778</v>
      </c>
      <c r="C71" s="3">
        <f t="shared" si="2"/>
        <v>408</v>
      </c>
    </row>
    <row r="72" spans="1:3" x14ac:dyDescent="0.25">
      <c r="A72" s="2">
        <v>43054.348611111112</v>
      </c>
      <c r="C72" s="3">
        <f t="shared" si="2"/>
        <v>408</v>
      </c>
    </row>
    <row r="73" spans="1:3" x14ac:dyDescent="0.25">
      <c r="A73" s="2">
        <v>43054.430555555555</v>
      </c>
      <c r="C73" s="3">
        <f t="shared" si="2"/>
        <v>410</v>
      </c>
    </row>
    <row r="74" spans="1:3" x14ac:dyDescent="0.25">
      <c r="A74" s="2">
        <v>43054.443055555559</v>
      </c>
      <c r="C74" s="3">
        <f t="shared" si="2"/>
        <v>410</v>
      </c>
    </row>
    <row r="75" spans="1:3" x14ac:dyDescent="0.25">
      <c r="A75" s="2">
        <v>43054.445138888892</v>
      </c>
      <c r="C75" s="3">
        <f t="shared" si="2"/>
        <v>410</v>
      </c>
    </row>
    <row r="76" spans="1:3" x14ac:dyDescent="0.25">
      <c r="A76" s="2">
        <v>43054.701388888891</v>
      </c>
      <c r="C76" s="3">
        <f t="shared" si="2"/>
        <v>416</v>
      </c>
    </row>
    <row r="77" spans="1:3" x14ac:dyDescent="0.25">
      <c r="A77" s="2">
        <v>43056.420138888891</v>
      </c>
      <c r="C77" s="3">
        <f t="shared" si="2"/>
        <v>610</v>
      </c>
    </row>
    <row r="78" spans="1:3" x14ac:dyDescent="0.25">
      <c r="A78" s="2">
        <v>43056.428472222222</v>
      </c>
      <c r="C78" s="3">
        <f t="shared" si="2"/>
        <v>610</v>
      </c>
    </row>
    <row r="79" spans="1:3" x14ac:dyDescent="0.25">
      <c r="A79" s="2">
        <v>43056.520138888889</v>
      </c>
      <c r="C79" s="3">
        <f t="shared" si="2"/>
        <v>612</v>
      </c>
    </row>
    <row r="80" spans="1:3" x14ac:dyDescent="0.25">
      <c r="A80" s="2">
        <v>43061.427083333336</v>
      </c>
      <c r="C80" s="3">
        <f t="shared" si="2"/>
        <v>410</v>
      </c>
    </row>
    <row r="81" spans="1:3" x14ac:dyDescent="0.25">
      <c r="A81" s="2">
        <v>43061.428472222222</v>
      </c>
      <c r="C81" s="3">
        <f t="shared" si="2"/>
        <v>410</v>
      </c>
    </row>
    <row r="82" spans="1:3" x14ac:dyDescent="0.25">
      <c r="A82" s="2">
        <v>43061.443749999999</v>
      </c>
      <c r="C82" s="3">
        <f t="shared" si="2"/>
        <v>410</v>
      </c>
    </row>
    <row r="83" spans="1:3" x14ac:dyDescent="0.25">
      <c r="A83" s="2">
        <v>43061.447222222225</v>
      </c>
      <c r="C83" s="3">
        <f t="shared" si="2"/>
        <v>410</v>
      </c>
    </row>
    <row r="84" spans="1:3" x14ac:dyDescent="0.25">
      <c r="A84" s="2">
        <v>43061.448611111111</v>
      </c>
      <c r="C84" s="3">
        <f t="shared" si="2"/>
        <v>410</v>
      </c>
    </row>
    <row r="85" spans="1:3" x14ac:dyDescent="0.25">
      <c r="A85" s="2">
        <v>43063.595833333333</v>
      </c>
      <c r="C85" s="3">
        <f t="shared" si="2"/>
        <v>614</v>
      </c>
    </row>
    <row r="86" spans="1:3" x14ac:dyDescent="0.25">
      <c r="A86" s="2">
        <v>43063.598611111112</v>
      </c>
      <c r="C86" s="3">
        <f t="shared" si="2"/>
        <v>614</v>
      </c>
    </row>
    <row r="87" spans="1:3" x14ac:dyDescent="0.25">
      <c r="A87" s="2">
        <v>43063.638888888891</v>
      </c>
      <c r="C87" s="3">
        <f t="shared" si="2"/>
        <v>615</v>
      </c>
    </row>
    <row r="88" spans="1:3" x14ac:dyDescent="0.25">
      <c r="A88" s="2">
        <v>43064.580555555556</v>
      </c>
      <c r="C88" s="3">
        <f t="shared" si="2"/>
        <v>713</v>
      </c>
    </row>
    <row r="89" spans="1:3" x14ac:dyDescent="0.25">
      <c r="A89" s="2">
        <v>43067.45416666667</v>
      </c>
      <c r="C89" s="3">
        <f t="shared" si="2"/>
        <v>310</v>
      </c>
    </row>
    <row r="90" spans="1:3" x14ac:dyDescent="0.25">
      <c r="A90" s="2">
        <v>43068.441666666666</v>
      </c>
      <c r="C90" s="3">
        <f t="shared" si="2"/>
        <v>410</v>
      </c>
    </row>
    <row r="91" spans="1:3" x14ac:dyDescent="0.25">
      <c r="A91" s="2">
        <v>43068.443055555559</v>
      </c>
      <c r="C91" s="3">
        <f t="shared" si="2"/>
        <v>410</v>
      </c>
    </row>
    <row r="92" spans="1:3" x14ac:dyDescent="0.25">
      <c r="A92" s="2">
        <v>43068.443749999999</v>
      </c>
      <c r="C92" s="3">
        <f t="shared" si="2"/>
        <v>410</v>
      </c>
    </row>
    <row r="93" spans="1:3" x14ac:dyDescent="0.25">
      <c r="A93" s="2">
        <v>43068.444444444445</v>
      </c>
      <c r="C93" s="3">
        <f t="shared" si="2"/>
        <v>410</v>
      </c>
    </row>
    <row r="94" spans="1:3" x14ac:dyDescent="0.25">
      <c r="A94" s="2">
        <v>43068.446527777778</v>
      </c>
      <c r="C94" s="3">
        <f t="shared" si="2"/>
        <v>410</v>
      </c>
    </row>
    <row r="95" spans="1:3" x14ac:dyDescent="0.25">
      <c r="A95" s="2">
        <v>43068.499305555553</v>
      </c>
      <c r="C95" s="3">
        <f t="shared" si="2"/>
        <v>411</v>
      </c>
    </row>
    <row r="96" spans="1:3" x14ac:dyDescent="0.25">
      <c r="A96" s="2">
        <v>43068.506249999999</v>
      </c>
      <c r="C96" s="3">
        <f t="shared" si="2"/>
        <v>412</v>
      </c>
    </row>
    <row r="97" spans="1:3" x14ac:dyDescent="0.25">
      <c r="A97" s="2">
        <v>43068.520138888889</v>
      </c>
      <c r="C97" s="3">
        <f t="shared" si="2"/>
        <v>412</v>
      </c>
    </row>
    <row r="98" spans="1:3" x14ac:dyDescent="0.25">
      <c r="A98" s="2">
        <v>43068.522222222222</v>
      </c>
      <c r="C98" s="3">
        <f t="shared" si="2"/>
        <v>412</v>
      </c>
    </row>
    <row r="99" spans="1:3" x14ac:dyDescent="0.25">
      <c r="A99" s="2">
        <v>43068.611805555556</v>
      </c>
      <c r="C99" s="3">
        <f t="shared" si="2"/>
        <v>414</v>
      </c>
    </row>
    <row r="100" spans="1:3" x14ac:dyDescent="0.25">
      <c r="A100" s="2">
        <v>43068.626388888886</v>
      </c>
      <c r="C100" s="3">
        <f t="shared" si="2"/>
        <v>415</v>
      </c>
    </row>
    <row r="101" spans="1:3" x14ac:dyDescent="0.25">
      <c r="A101" s="2">
        <v>43068.627083333333</v>
      </c>
      <c r="C101" s="3">
        <f t="shared" si="2"/>
        <v>415</v>
      </c>
    </row>
    <row r="102" spans="1:3" x14ac:dyDescent="0.25">
      <c r="A102" s="2">
        <v>43068.62777777778</v>
      </c>
      <c r="C102" s="3">
        <f t="shared" si="2"/>
        <v>415</v>
      </c>
    </row>
    <row r="103" spans="1:3" x14ac:dyDescent="0.25">
      <c r="A103" s="2">
        <v>43068.629166666666</v>
      </c>
      <c r="C103" s="3">
        <f t="shared" si="2"/>
        <v>415</v>
      </c>
    </row>
    <row r="104" spans="1:3" x14ac:dyDescent="0.25">
      <c r="A104" s="2">
        <v>43068.748611111114</v>
      </c>
      <c r="C104" s="3">
        <f t="shared" si="2"/>
        <v>417</v>
      </c>
    </row>
    <row r="105" spans="1:3" x14ac:dyDescent="0.25">
      <c r="A105" s="2">
        <v>43069.359722222223</v>
      </c>
      <c r="C105" s="3">
        <f t="shared" si="2"/>
        <v>508</v>
      </c>
    </row>
    <row r="106" spans="1:3" x14ac:dyDescent="0.25">
      <c r="A106" s="2">
        <v>43069.364583333336</v>
      </c>
      <c r="C106" s="3">
        <f t="shared" si="2"/>
        <v>508</v>
      </c>
    </row>
    <row r="107" spans="1:3" x14ac:dyDescent="0.25">
      <c r="A107" s="2">
        <v>43069.581944444442</v>
      </c>
      <c r="C107" s="3">
        <f t="shared" si="2"/>
        <v>513</v>
      </c>
    </row>
    <row r="108" spans="1:3" x14ac:dyDescent="0.25">
      <c r="A108" s="2">
        <v>43069.583333333336</v>
      </c>
      <c r="C108" s="3">
        <f t="shared" si="2"/>
        <v>514</v>
      </c>
    </row>
    <row r="109" spans="1:3" x14ac:dyDescent="0.25">
      <c r="A109" s="2">
        <v>43069.584027777775</v>
      </c>
      <c r="C109" s="3">
        <f t="shared" si="2"/>
        <v>514</v>
      </c>
    </row>
    <row r="110" spans="1:3" x14ac:dyDescent="0.25">
      <c r="A110" s="2">
        <v>43069.586111111108</v>
      </c>
      <c r="C110" s="3">
        <f t="shared" si="2"/>
        <v>514</v>
      </c>
    </row>
    <row r="111" spans="1:3" x14ac:dyDescent="0.25">
      <c r="A111" s="2">
        <v>43069.62222222222</v>
      </c>
      <c r="C111" s="3">
        <f t="shared" si="2"/>
        <v>514</v>
      </c>
    </row>
    <row r="112" spans="1:3" x14ac:dyDescent="0.25">
      <c r="A112" s="2">
        <v>43069.625</v>
      </c>
      <c r="C112" s="3">
        <f t="shared" si="2"/>
        <v>515</v>
      </c>
    </row>
    <row r="113" spans="1:3" x14ac:dyDescent="0.25">
      <c r="A113" s="2">
        <v>43069.626388888886</v>
      </c>
      <c r="C113" s="3">
        <f t="shared" si="2"/>
        <v>515</v>
      </c>
    </row>
    <row r="114" spans="1:3" x14ac:dyDescent="0.25">
      <c r="A114" s="2">
        <v>43075.412499999999</v>
      </c>
      <c r="C114" s="3">
        <f t="shared" si="2"/>
        <v>409</v>
      </c>
    </row>
    <row r="115" spans="1:3" x14ac:dyDescent="0.25">
      <c r="A115" s="2">
        <v>43075.413888888892</v>
      </c>
      <c r="C115" s="3">
        <f t="shared" si="2"/>
        <v>409</v>
      </c>
    </row>
    <row r="116" spans="1:3" x14ac:dyDescent="0.25">
      <c r="A116" s="2">
        <v>43075.415972222225</v>
      </c>
      <c r="C116" s="3">
        <f t="shared" si="2"/>
        <v>409</v>
      </c>
    </row>
    <row r="117" spans="1:3" x14ac:dyDescent="0.25">
      <c r="A117" s="2">
        <v>43075.418749999997</v>
      </c>
      <c r="C117" s="3">
        <f t="shared" si="2"/>
        <v>410</v>
      </c>
    </row>
    <row r="118" spans="1:3" x14ac:dyDescent="0.25">
      <c r="A118" s="2">
        <v>43075.42083333333</v>
      </c>
      <c r="C118" s="3">
        <f t="shared" si="2"/>
        <v>410</v>
      </c>
    </row>
    <row r="119" spans="1:3" x14ac:dyDescent="0.25">
      <c r="A119" s="2">
        <v>43075.431944444441</v>
      </c>
      <c r="C119" s="3">
        <f t="shared" si="2"/>
        <v>410</v>
      </c>
    </row>
    <row r="120" spans="1:3" x14ac:dyDescent="0.25">
      <c r="A120" s="2">
        <v>43075.609027777777</v>
      </c>
      <c r="C120" s="3">
        <f t="shared" si="2"/>
        <v>414</v>
      </c>
    </row>
    <row r="121" spans="1:3" x14ac:dyDescent="0.25">
      <c r="A121" s="2">
        <v>43075.619444444441</v>
      </c>
      <c r="C121" s="3">
        <f t="shared" si="2"/>
        <v>414</v>
      </c>
    </row>
    <row r="122" spans="1:3" x14ac:dyDescent="0.25">
      <c r="A122" s="2">
        <v>43075.695833333331</v>
      </c>
      <c r="C122" s="3">
        <f t="shared" si="2"/>
        <v>416</v>
      </c>
    </row>
    <row r="123" spans="1:3" x14ac:dyDescent="0.25">
      <c r="A123" s="2">
        <v>43075.696527777778</v>
      </c>
      <c r="C123" s="3">
        <f t="shared" si="2"/>
        <v>416</v>
      </c>
    </row>
    <row r="124" spans="1:3" x14ac:dyDescent="0.25">
      <c r="A124" s="2">
        <v>43076.410416666666</v>
      </c>
      <c r="C124" s="3">
        <f t="shared" si="2"/>
        <v>509</v>
      </c>
    </row>
    <row r="125" spans="1:3" x14ac:dyDescent="0.25">
      <c r="A125" s="2">
        <v>43076.54583333333</v>
      </c>
      <c r="C125" s="3">
        <f t="shared" si="2"/>
        <v>513</v>
      </c>
    </row>
    <row r="126" spans="1:3" x14ac:dyDescent="0.25">
      <c r="A126" s="2">
        <v>43076.560416666667</v>
      </c>
      <c r="C126" s="3">
        <f t="shared" si="2"/>
        <v>513</v>
      </c>
    </row>
    <row r="127" spans="1:3" x14ac:dyDescent="0.25">
      <c r="A127" s="2">
        <v>43076.561111111114</v>
      </c>
      <c r="C127" s="3">
        <f t="shared" si="2"/>
        <v>513</v>
      </c>
    </row>
    <row r="128" spans="1:3" x14ac:dyDescent="0.25">
      <c r="A128" s="2">
        <v>43080.677777777775</v>
      </c>
      <c r="C128" s="3">
        <f t="shared" si="2"/>
        <v>216</v>
      </c>
    </row>
    <row r="129" spans="1:3" x14ac:dyDescent="0.25">
      <c r="A129" s="2">
        <v>43080.688888888886</v>
      </c>
      <c r="C129" s="3">
        <f t="shared" si="2"/>
        <v>216</v>
      </c>
    </row>
    <row r="130" spans="1:3" x14ac:dyDescent="0.25">
      <c r="A130" s="2">
        <v>43082.426388888889</v>
      </c>
      <c r="C130" s="3">
        <f t="shared" si="2"/>
        <v>410</v>
      </c>
    </row>
    <row r="131" spans="1:3" x14ac:dyDescent="0.25">
      <c r="A131" s="2">
        <v>43082.427777777775</v>
      </c>
      <c r="C131" s="3">
        <f t="shared" ref="C131:C194" si="3">(WEEKDAY(A131)*100)+(HOUR(A131))</f>
        <v>410</v>
      </c>
    </row>
    <row r="132" spans="1:3" x14ac:dyDescent="0.25">
      <c r="A132" s="2">
        <v>43082.429861111108</v>
      </c>
      <c r="C132" s="3">
        <f t="shared" si="3"/>
        <v>410</v>
      </c>
    </row>
    <row r="133" spans="1:3" x14ac:dyDescent="0.25">
      <c r="A133" s="2">
        <v>43082.443055555559</v>
      </c>
      <c r="C133" s="3">
        <f t="shared" si="3"/>
        <v>410</v>
      </c>
    </row>
    <row r="134" spans="1:3" x14ac:dyDescent="0.25">
      <c r="A134" s="2">
        <v>43082.504861111112</v>
      </c>
      <c r="C134" s="3">
        <f t="shared" si="3"/>
        <v>412</v>
      </c>
    </row>
    <row r="135" spans="1:3" x14ac:dyDescent="0.25">
      <c r="A135" s="2">
        <v>43082.506944444445</v>
      </c>
      <c r="C135" s="3">
        <f t="shared" si="3"/>
        <v>412</v>
      </c>
    </row>
    <row r="136" spans="1:3" x14ac:dyDescent="0.25">
      <c r="A136" s="2">
        <v>43082.519444444442</v>
      </c>
      <c r="C136" s="3">
        <f t="shared" si="3"/>
        <v>412</v>
      </c>
    </row>
    <row r="137" spans="1:3" x14ac:dyDescent="0.25">
      <c r="A137" s="2">
        <v>43083.59652777778</v>
      </c>
      <c r="C137" s="3">
        <f t="shared" si="3"/>
        <v>514</v>
      </c>
    </row>
    <row r="138" spans="1:3" x14ac:dyDescent="0.25">
      <c r="A138" s="2">
        <v>43084.477777777778</v>
      </c>
      <c r="C138" s="3">
        <f t="shared" si="3"/>
        <v>611</v>
      </c>
    </row>
    <row r="139" spans="1:3" x14ac:dyDescent="0.25">
      <c r="A139" s="2">
        <v>43084.479166666664</v>
      </c>
      <c r="C139" s="3">
        <f t="shared" si="3"/>
        <v>611</v>
      </c>
    </row>
    <row r="140" spans="1:3" x14ac:dyDescent="0.25">
      <c r="A140" s="2">
        <v>43084.578472222223</v>
      </c>
      <c r="C140" s="3">
        <f t="shared" si="3"/>
        <v>613</v>
      </c>
    </row>
    <row r="141" spans="1:3" x14ac:dyDescent="0.25">
      <c r="A141" s="2">
        <v>43089.424305555556</v>
      </c>
      <c r="C141" s="3">
        <f t="shared" si="3"/>
        <v>410</v>
      </c>
    </row>
    <row r="142" spans="1:3" x14ac:dyDescent="0.25">
      <c r="A142" s="2">
        <v>43089.427777777775</v>
      </c>
      <c r="C142" s="3">
        <f t="shared" si="3"/>
        <v>410</v>
      </c>
    </row>
    <row r="143" spans="1:3" x14ac:dyDescent="0.25">
      <c r="A143" s="2">
        <v>43089.429861111108</v>
      </c>
      <c r="C143" s="3">
        <f t="shared" si="3"/>
        <v>410</v>
      </c>
    </row>
    <row r="144" spans="1:3" x14ac:dyDescent="0.25">
      <c r="A144" s="2">
        <v>43089.44027777778</v>
      </c>
      <c r="C144" s="3">
        <f t="shared" si="3"/>
        <v>410</v>
      </c>
    </row>
    <row r="145" spans="1:3" x14ac:dyDescent="0.25">
      <c r="A145" s="2">
        <v>43089.440972222219</v>
      </c>
      <c r="C145" s="3">
        <f t="shared" si="3"/>
        <v>410</v>
      </c>
    </row>
    <row r="146" spans="1:3" x14ac:dyDescent="0.25">
      <c r="A146" s="2">
        <v>43089.442361111112</v>
      </c>
      <c r="C146" s="3">
        <f t="shared" si="3"/>
        <v>410</v>
      </c>
    </row>
    <row r="147" spans="1:3" x14ac:dyDescent="0.25">
      <c r="A147" s="2">
        <v>43089.443055555559</v>
      </c>
      <c r="C147" s="3">
        <f t="shared" si="3"/>
        <v>410</v>
      </c>
    </row>
    <row r="148" spans="1:3" x14ac:dyDescent="0.25">
      <c r="A148" s="2">
        <v>43089.443749999999</v>
      </c>
      <c r="C148" s="3">
        <f t="shared" si="3"/>
        <v>410</v>
      </c>
    </row>
    <row r="149" spans="1:3" x14ac:dyDescent="0.25">
      <c r="A149" s="2">
        <v>43089.444444444445</v>
      </c>
      <c r="C149" s="3">
        <f t="shared" si="3"/>
        <v>410</v>
      </c>
    </row>
    <row r="150" spans="1:3" x14ac:dyDescent="0.25">
      <c r="A150" s="2">
        <v>43089.502083333333</v>
      </c>
      <c r="C150" s="3">
        <f t="shared" si="3"/>
        <v>412</v>
      </c>
    </row>
    <row r="151" spans="1:3" x14ac:dyDescent="0.25">
      <c r="A151" s="2">
        <v>43095.375</v>
      </c>
      <c r="C151" s="3">
        <f t="shared" si="3"/>
        <v>309</v>
      </c>
    </row>
    <row r="152" spans="1:3" x14ac:dyDescent="0.25">
      <c r="A152" s="2">
        <v>43096.428472222222</v>
      </c>
      <c r="C152" s="3">
        <f t="shared" si="3"/>
        <v>410</v>
      </c>
    </row>
    <row r="153" spans="1:3" x14ac:dyDescent="0.25">
      <c r="A153" s="2">
        <v>43096.430555555555</v>
      </c>
      <c r="C153" s="3">
        <f t="shared" si="3"/>
        <v>410</v>
      </c>
    </row>
    <row r="154" spans="1:3" x14ac:dyDescent="0.25">
      <c r="A154" s="2">
        <v>43096.433333333334</v>
      </c>
      <c r="C154" s="3">
        <f t="shared" si="3"/>
        <v>410</v>
      </c>
    </row>
    <row r="155" spans="1:3" x14ac:dyDescent="0.25">
      <c r="A155" s="2">
        <v>43096.446527777778</v>
      </c>
      <c r="C155" s="3">
        <f t="shared" si="3"/>
        <v>410</v>
      </c>
    </row>
    <row r="156" spans="1:3" x14ac:dyDescent="0.25">
      <c r="A156" s="2">
        <v>43096.45</v>
      </c>
      <c r="C156" s="3">
        <f t="shared" si="3"/>
        <v>410</v>
      </c>
    </row>
    <row r="157" spans="1:3" x14ac:dyDescent="0.25">
      <c r="A157" s="2">
        <v>43096.450694444444</v>
      </c>
      <c r="C157" s="3">
        <f t="shared" si="3"/>
        <v>410</v>
      </c>
    </row>
    <row r="158" spans="1:3" x14ac:dyDescent="0.25">
      <c r="A158" s="2">
        <v>43096.613194444442</v>
      </c>
      <c r="C158" s="3">
        <f t="shared" si="3"/>
        <v>414</v>
      </c>
    </row>
    <row r="159" spans="1:3" x14ac:dyDescent="0.25">
      <c r="A159" s="2">
        <v>43096.616666666669</v>
      </c>
      <c r="C159" s="3">
        <f t="shared" si="3"/>
        <v>414</v>
      </c>
    </row>
    <row r="160" spans="1:3" x14ac:dyDescent="0.25">
      <c r="A160" s="2">
        <v>43097.494444444441</v>
      </c>
      <c r="C160" s="3">
        <f t="shared" si="3"/>
        <v>511</v>
      </c>
    </row>
    <row r="161" spans="1:3" x14ac:dyDescent="0.25">
      <c r="A161" s="2">
        <v>43097.497916666667</v>
      </c>
      <c r="C161" s="3">
        <f t="shared" si="3"/>
        <v>511</v>
      </c>
    </row>
    <row r="162" spans="1:3" x14ac:dyDescent="0.25">
      <c r="A162" s="2">
        <v>43097.586111111108</v>
      </c>
      <c r="C162" s="3">
        <f t="shared" si="3"/>
        <v>514</v>
      </c>
    </row>
    <row r="163" spans="1:3" x14ac:dyDescent="0.25">
      <c r="A163" s="2">
        <v>43098.620138888888</v>
      </c>
      <c r="C163" s="3">
        <f t="shared" si="3"/>
        <v>614</v>
      </c>
    </row>
    <row r="164" spans="1:3" x14ac:dyDescent="0.25">
      <c r="A164" s="2">
        <v>43098.621527777781</v>
      </c>
      <c r="C164" s="3">
        <f t="shared" si="3"/>
        <v>614</v>
      </c>
    </row>
    <row r="165" spans="1:3" x14ac:dyDescent="0.25">
      <c r="A165" s="2">
        <v>43103.42083333333</v>
      </c>
      <c r="C165" s="3">
        <f t="shared" si="3"/>
        <v>410</v>
      </c>
    </row>
    <row r="166" spans="1:3" x14ac:dyDescent="0.25">
      <c r="A166" s="2">
        <v>43103.422222222223</v>
      </c>
      <c r="C166" s="3">
        <f t="shared" si="3"/>
        <v>410</v>
      </c>
    </row>
    <row r="167" spans="1:3" x14ac:dyDescent="0.25">
      <c r="A167" s="2">
        <v>43103.425694444442</v>
      </c>
      <c r="C167" s="3">
        <f t="shared" si="3"/>
        <v>410</v>
      </c>
    </row>
    <row r="168" spans="1:3" x14ac:dyDescent="0.25">
      <c r="A168" s="2">
        <v>43103.438194444447</v>
      </c>
      <c r="C168" s="3">
        <f t="shared" si="3"/>
        <v>410</v>
      </c>
    </row>
    <row r="169" spans="1:3" x14ac:dyDescent="0.25">
      <c r="A169" s="2">
        <v>43103.438888888886</v>
      </c>
      <c r="C169" s="3">
        <f t="shared" si="3"/>
        <v>410</v>
      </c>
    </row>
    <row r="170" spans="1:3" x14ac:dyDescent="0.25">
      <c r="A170" s="2">
        <v>43103.44027777778</v>
      </c>
      <c r="C170" s="3">
        <f t="shared" si="3"/>
        <v>410</v>
      </c>
    </row>
    <row r="171" spans="1:3" x14ac:dyDescent="0.25">
      <c r="A171" s="2">
        <v>43103.441666666666</v>
      </c>
      <c r="C171" s="3">
        <f t="shared" si="3"/>
        <v>410</v>
      </c>
    </row>
    <row r="172" spans="1:3" x14ac:dyDescent="0.25">
      <c r="A172" s="2">
        <v>43103.442361111112</v>
      </c>
      <c r="C172" s="3">
        <f t="shared" si="3"/>
        <v>410</v>
      </c>
    </row>
    <row r="173" spans="1:3" x14ac:dyDescent="0.25">
      <c r="A173" s="2">
        <v>43103.606249999997</v>
      </c>
      <c r="C173" s="3">
        <f t="shared" si="3"/>
        <v>414</v>
      </c>
    </row>
    <row r="174" spans="1:3" x14ac:dyDescent="0.25">
      <c r="A174" s="2">
        <v>43103.611805555556</v>
      </c>
      <c r="C174" s="3">
        <f t="shared" si="3"/>
        <v>414</v>
      </c>
    </row>
    <row r="175" spans="1:3" x14ac:dyDescent="0.25">
      <c r="A175" s="2">
        <v>43103.616666666669</v>
      </c>
      <c r="C175" s="3">
        <f t="shared" si="3"/>
        <v>414</v>
      </c>
    </row>
    <row r="176" spans="1:3" x14ac:dyDescent="0.25">
      <c r="A176" s="2">
        <v>43110.51458333333</v>
      </c>
      <c r="C176" s="3">
        <f t="shared" si="3"/>
        <v>412</v>
      </c>
    </row>
    <row r="177" spans="1:3" x14ac:dyDescent="0.25">
      <c r="A177" s="2">
        <v>43110.703472222223</v>
      </c>
      <c r="C177" s="3">
        <f t="shared" si="3"/>
        <v>416</v>
      </c>
    </row>
    <row r="178" spans="1:3" x14ac:dyDescent="0.25">
      <c r="A178" s="2">
        <v>43115.456250000003</v>
      </c>
      <c r="C178" s="3">
        <f t="shared" si="3"/>
        <v>210</v>
      </c>
    </row>
    <row r="179" spans="1:3" x14ac:dyDescent="0.25">
      <c r="A179" s="2">
        <v>43115.458333333336</v>
      </c>
      <c r="C179" s="3">
        <f t="shared" si="3"/>
        <v>211</v>
      </c>
    </row>
    <row r="180" spans="1:3" x14ac:dyDescent="0.25">
      <c r="A180" s="2">
        <v>43115.461111111108</v>
      </c>
      <c r="C180" s="3">
        <f t="shared" si="3"/>
        <v>211</v>
      </c>
    </row>
    <row r="181" spans="1:3" x14ac:dyDescent="0.25">
      <c r="A181" s="2">
        <v>43115.509027777778</v>
      </c>
      <c r="C181" s="3">
        <f t="shared" si="3"/>
        <v>212</v>
      </c>
    </row>
    <row r="182" spans="1:3" x14ac:dyDescent="0.25">
      <c r="A182" s="2">
        <v>43115.537499999999</v>
      </c>
      <c r="C182" s="3">
        <f t="shared" si="3"/>
        <v>212</v>
      </c>
    </row>
    <row r="183" spans="1:3" x14ac:dyDescent="0.25">
      <c r="A183" s="2">
        <v>43115.59375</v>
      </c>
      <c r="C183" s="3">
        <f t="shared" si="3"/>
        <v>214</v>
      </c>
    </row>
    <row r="184" spans="1:3" x14ac:dyDescent="0.25">
      <c r="A184" s="2">
        <v>43115.595833333333</v>
      </c>
      <c r="C184" s="3">
        <f t="shared" si="3"/>
        <v>214</v>
      </c>
    </row>
    <row r="185" spans="1:3" x14ac:dyDescent="0.25">
      <c r="A185" s="2">
        <v>43115.613888888889</v>
      </c>
      <c r="C185" s="3">
        <f t="shared" si="3"/>
        <v>214</v>
      </c>
    </row>
    <row r="186" spans="1:3" x14ac:dyDescent="0.25">
      <c r="A186" s="2">
        <v>43115.678472222222</v>
      </c>
      <c r="C186" s="3">
        <f t="shared" si="3"/>
        <v>216</v>
      </c>
    </row>
    <row r="187" spans="1:3" x14ac:dyDescent="0.25">
      <c r="A187" s="2">
        <v>43115.686805555553</v>
      </c>
      <c r="C187" s="3">
        <f t="shared" si="3"/>
        <v>216</v>
      </c>
    </row>
    <row r="188" spans="1:3" x14ac:dyDescent="0.25">
      <c r="A188" s="2">
        <v>43116.497916666667</v>
      </c>
      <c r="C188" s="3">
        <f t="shared" si="3"/>
        <v>311</v>
      </c>
    </row>
    <row r="189" spans="1:3" x14ac:dyDescent="0.25">
      <c r="A189" s="2">
        <v>43117.497916666667</v>
      </c>
      <c r="C189" s="3">
        <f t="shared" si="3"/>
        <v>411</v>
      </c>
    </row>
    <row r="190" spans="1:3" x14ac:dyDescent="0.25">
      <c r="A190" s="2">
        <v>43117.613888888889</v>
      </c>
      <c r="C190" s="3">
        <f t="shared" si="3"/>
        <v>414</v>
      </c>
    </row>
    <row r="191" spans="1:3" x14ac:dyDescent="0.25">
      <c r="A191" s="2">
        <v>43117.618750000001</v>
      </c>
      <c r="C191" s="3">
        <f t="shared" si="3"/>
        <v>414</v>
      </c>
    </row>
    <row r="192" spans="1:3" x14ac:dyDescent="0.25">
      <c r="A192" s="2">
        <v>43117.620138888888</v>
      </c>
      <c r="C192" s="3">
        <f t="shared" si="3"/>
        <v>414</v>
      </c>
    </row>
    <row r="193" spans="1:3" x14ac:dyDescent="0.25">
      <c r="A193" s="2">
        <v>43117.623611111114</v>
      </c>
      <c r="C193" s="3">
        <f t="shared" si="3"/>
        <v>414</v>
      </c>
    </row>
    <row r="194" spans="1:3" x14ac:dyDescent="0.25">
      <c r="A194" s="2">
        <v>43119.50277777778</v>
      </c>
      <c r="C194" s="3">
        <f t="shared" si="3"/>
        <v>612</v>
      </c>
    </row>
    <row r="195" spans="1:3" x14ac:dyDescent="0.25">
      <c r="A195" s="2">
        <v>43122.352083333331</v>
      </c>
      <c r="C195" s="3">
        <f t="shared" ref="C195:C258" si="4">(WEEKDAY(A195)*100)+(HOUR(A195))</f>
        <v>208</v>
      </c>
    </row>
    <row r="196" spans="1:3" x14ac:dyDescent="0.25">
      <c r="A196" s="2">
        <v>43122.395138888889</v>
      </c>
      <c r="C196" s="3">
        <f t="shared" si="4"/>
        <v>209</v>
      </c>
    </row>
    <row r="197" spans="1:3" x14ac:dyDescent="0.25">
      <c r="A197" s="2">
        <v>43123.564583333333</v>
      </c>
      <c r="C197" s="3">
        <f t="shared" si="4"/>
        <v>313</v>
      </c>
    </row>
    <row r="198" spans="1:3" x14ac:dyDescent="0.25">
      <c r="A198" s="2">
        <v>43123.675694444442</v>
      </c>
      <c r="C198" s="3">
        <f t="shared" si="4"/>
        <v>316</v>
      </c>
    </row>
    <row r="199" spans="1:3" x14ac:dyDescent="0.25">
      <c r="A199" s="2">
        <v>43124.521527777775</v>
      </c>
      <c r="C199" s="3">
        <f t="shared" si="4"/>
        <v>412</v>
      </c>
    </row>
    <row r="200" spans="1:3" x14ac:dyDescent="0.25">
      <c r="A200" s="2">
        <v>43124.612500000003</v>
      </c>
      <c r="C200" s="3">
        <f t="shared" si="4"/>
        <v>414</v>
      </c>
    </row>
    <row r="201" spans="1:3" x14ac:dyDescent="0.25">
      <c r="A201" s="2">
        <v>43124.616666666669</v>
      </c>
      <c r="C201" s="3">
        <f t="shared" si="4"/>
        <v>414</v>
      </c>
    </row>
    <row r="202" spans="1:3" x14ac:dyDescent="0.25">
      <c r="A202" s="2">
        <v>43124.620833333334</v>
      </c>
      <c r="C202" s="3">
        <f t="shared" si="4"/>
        <v>414</v>
      </c>
    </row>
    <row r="203" spans="1:3" x14ac:dyDescent="0.25">
      <c r="A203" s="2">
        <v>43124.695833333331</v>
      </c>
      <c r="C203" s="3">
        <f t="shared" si="4"/>
        <v>416</v>
      </c>
    </row>
    <row r="204" spans="1:3" x14ac:dyDescent="0.25">
      <c r="A204" s="2">
        <v>43110.755555555559</v>
      </c>
      <c r="C204" s="3">
        <f t="shared" si="4"/>
        <v>418</v>
      </c>
    </row>
    <row r="205" spans="1:3" x14ac:dyDescent="0.25">
      <c r="A205" s="2">
        <v>43110.794444444444</v>
      </c>
      <c r="C205" s="3">
        <f t="shared" si="4"/>
        <v>419</v>
      </c>
    </row>
    <row r="206" spans="1:3" x14ac:dyDescent="0.25">
      <c r="A206" s="2">
        <v>43126.493055555555</v>
      </c>
      <c r="C206" s="3">
        <f t="shared" si="4"/>
        <v>611</v>
      </c>
    </row>
    <row r="207" spans="1:3" x14ac:dyDescent="0.25">
      <c r="A207" s="2">
        <v>43120.512499999997</v>
      </c>
      <c r="C207" s="3">
        <f t="shared" si="4"/>
        <v>712</v>
      </c>
    </row>
    <row r="208" spans="1:3" x14ac:dyDescent="0.25">
      <c r="A208" s="2">
        <v>43120.568055555559</v>
      </c>
      <c r="C208" s="3">
        <f t="shared" si="4"/>
        <v>713</v>
      </c>
    </row>
    <row r="209" spans="1:3" x14ac:dyDescent="0.25">
      <c r="A209" s="2">
        <v>43129.45416666667</v>
      </c>
      <c r="C209" s="3">
        <f t="shared" si="4"/>
        <v>210</v>
      </c>
    </row>
    <row r="210" spans="1:3" x14ac:dyDescent="0.25">
      <c r="A210" s="2">
        <v>43123.549305555556</v>
      </c>
      <c r="C210" s="3">
        <f t="shared" si="4"/>
        <v>313</v>
      </c>
    </row>
    <row r="211" spans="1:3" x14ac:dyDescent="0.25">
      <c r="A211" s="2">
        <v>43123.551388888889</v>
      </c>
      <c r="C211" s="3">
        <f t="shared" si="4"/>
        <v>313</v>
      </c>
    </row>
    <row r="212" spans="1:3" x14ac:dyDescent="0.25">
      <c r="A212" s="2">
        <v>43129.59375</v>
      </c>
      <c r="C212" s="3">
        <f t="shared" si="4"/>
        <v>214</v>
      </c>
    </row>
    <row r="213" spans="1:3" x14ac:dyDescent="0.25">
      <c r="C213" s="3">
        <f t="shared" si="4"/>
        <v>700</v>
      </c>
    </row>
    <row r="214" spans="1:3" x14ac:dyDescent="0.25">
      <c r="C214" s="3">
        <f t="shared" si="4"/>
        <v>700</v>
      </c>
    </row>
    <row r="215" spans="1:3" x14ac:dyDescent="0.25">
      <c r="C215" s="3">
        <f t="shared" si="4"/>
        <v>700</v>
      </c>
    </row>
    <row r="216" spans="1:3" x14ac:dyDescent="0.25">
      <c r="C216" s="3">
        <f t="shared" si="4"/>
        <v>700</v>
      </c>
    </row>
    <row r="217" spans="1:3" x14ac:dyDescent="0.25">
      <c r="C217" s="3">
        <f t="shared" si="4"/>
        <v>700</v>
      </c>
    </row>
    <row r="218" spans="1:3" x14ac:dyDescent="0.25">
      <c r="C218" s="3">
        <f t="shared" si="4"/>
        <v>700</v>
      </c>
    </row>
    <row r="219" spans="1:3" x14ac:dyDescent="0.25">
      <c r="C219" s="3">
        <f t="shared" si="4"/>
        <v>700</v>
      </c>
    </row>
    <row r="220" spans="1:3" x14ac:dyDescent="0.25">
      <c r="C220" s="3">
        <f t="shared" si="4"/>
        <v>700</v>
      </c>
    </row>
    <row r="221" spans="1:3" x14ac:dyDescent="0.25">
      <c r="C221" s="3">
        <f t="shared" si="4"/>
        <v>700</v>
      </c>
    </row>
    <row r="222" spans="1:3" x14ac:dyDescent="0.25">
      <c r="C222" s="3">
        <f t="shared" si="4"/>
        <v>700</v>
      </c>
    </row>
    <row r="223" spans="1:3" x14ac:dyDescent="0.25">
      <c r="C223" s="3">
        <f t="shared" si="4"/>
        <v>700</v>
      </c>
    </row>
    <row r="224" spans="1:3" x14ac:dyDescent="0.25">
      <c r="C224" s="3">
        <f t="shared" si="4"/>
        <v>700</v>
      </c>
    </row>
    <row r="225" spans="3:3" x14ac:dyDescent="0.25">
      <c r="C225" s="3">
        <f t="shared" si="4"/>
        <v>700</v>
      </c>
    </row>
    <row r="226" spans="3:3" x14ac:dyDescent="0.25">
      <c r="C226" s="3">
        <f t="shared" si="4"/>
        <v>700</v>
      </c>
    </row>
    <row r="227" spans="3:3" x14ac:dyDescent="0.25">
      <c r="C227" s="3">
        <f t="shared" si="4"/>
        <v>700</v>
      </c>
    </row>
    <row r="228" spans="3:3" x14ac:dyDescent="0.25">
      <c r="C228" s="3">
        <f t="shared" si="4"/>
        <v>700</v>
      </c>
    </row>
    <row r="229" spans="3:3" x14ac:dyDescent="0.25">
      <c r="C229" s="3">
        <f t="shared" si="4"/>
        <v>700</v>
      </c>
    </row>
    <row r="230" spans="3:3" x14ac:dyDescent="0.25">
      <c r="C230" s="3">
        <f t="shared" si="4"/>
        <v>700</v>
      </c>
    </row>
    <row r="231" spans="3:3" x14ac:dyDescent="0.25">
      <c r="C231" s="3">
        <f t="shared" si="4"/>
        <v>700</v>
      </c>
    </row>
    <row r="232" spans="3:3" x14ac:dyDescent="0.25">
      <c r="C232" s="3">
        <f t="shared" si="4"/>
        <v>700</v>
      </c>
    </row>
    <row r="233" spans="3:3" x14ac:dyDescent="0.25">
      <c r="C233" s="3">
        <f t="shared" si="4"/>
        <v>700</v>
      </c>
    </row>
    <row r="234" spans="3:3" x14ac:dyDescent="0.25">
      <c r="C234" s="3">
        <f t="shared" si="4"/>
        <v>700</v>
      </c>
    </row>
    <row r="235" spans="3:3" x14ac:dyDescent="0.25">
      <c r="C235" s="3">
        <f t="shared" si="4"/>
        <v>700</v>
      </c>
    </row>
    <row r="236" spans="3:3" x14ac:dyDescent="0.25">
      <c r="C236" s="3">
        <f t="shared" si="4"/>
        <v>700</v>
      </c>
    </row>
    <row r="237" spans="3:3" x14ac:dyDescent="0.25">
      <c r="C237" s="3">
        <f t="shared" si="4"/>
        <v>700</v>
      </c>
    </row>
    <row r="238" spans="3:3" x14ac:dyDescent="0.25">
      <c r="C238" s="3">
        <f t="shared" si="4"/>
        <v>700</v>
      </c>
    </row>
    <row r="239" spans="3:3" x14ac:dyDescent="0.25">
      <c r="C239" s="3">
        <f t="shared" si="4"/>
        <v>700</v>
      </c>
    </row>
    <row r="240" spans="3:3" x14ac:dyDescent="0.25">
      <c r="C240" s="3">
        <f t="shared" si="4"/>
        <v>700</v>
      </c>
    </row>
    <row r="241" spans="3:3" x14ac:dyDescent="0.25">
      <c r="C241" s="3">
        <f t="shared" si="4"/>
        <v>700</v>
      </c>
    </row>
    <row r="242" spans="3:3" x14ac:dyDescent="0.25">
      <c r="C242" s="3">
        <f t="shared" si="4"/>
        <v>700</v>
      </c>
    </row>
    <row r="243" spans="3:3" x14ac:dyDescent="0.25">
      <c r="C243" s="3">
        <f t="shared" si="4"/>
        <v>700</v>
      </c>
    </row>
    <row r="244" spans="3:3" x14ac:dyDescent="0.25">
      <c r="C244" s="3">
        <f t="shared" si="4"/>
        <v>700</v>
      </c>
    </row>
    <row r="245" spans="3:3" x14ac:dyDescent="0.25">
      <c r="C245" s="3">
        <f t="shared" si="4"/>
        <v>700</v>
      </c>
    </row>
    <row r="246" spans="3:3" x14ac:dyDescent="0.25">
      <c r="C246" s="3">
        <f t="shared" si="4"/>
        <v>700</v>
      </c>
    </row>
    <row r="247" spans="3:3" x14ac:dyDescent="0.25">
      <c r="C247" s="3">
        <f t="shared" si="4"/>
        <v>700</v>
      </c>
    </row>
    <row r="248" spans="3:3" x14ac:dyDescent="0.25">
      <c r="C248" s="3">
        <f t="shared" si="4"/>
        <v>700</v>
      </c>
    </row>
    <row r="249" spans="3:3" x14ac:dyDescent="0.25">
      <c r="C249" s="3">
        <f t="shared" si="4"/>
        <v>700</v>
      </c>
    </row>
    <row r="250" spans="3:3" x14ac:dyDescent="0.25">
      <c r="C250" s="3">
        <f t="shared" si="4"/>
        <v>700</v>
      </c>
    </row>
    <row r="251" spans="3:3" x14ac:dyDescent="0.25">
      <c r="C251" s="3">
        <f t="shared" si="4"/>
        <v>700</v>
      </c>
    </row>
    <row r="252" spans="3:3" x14ac:dyDescent="0.25">
      <c r="C252" s="3">
        <f t="shared" si="4"/>
        <v>700</v>
      </c>
    </row>
    <row r="253" spans="3:3" x14ac:dyDescent="0.25">
      <c r="C253" s="3">
        <f t="shared" si="4"/>
        <v>700</v>
      </c>
    </row>
    <row r="254" spans="3:3" x14ac:dyDescent="0.25">
      <c r="C254" s="3">
        <f t="shared" si="4"/>
        <v>700</v>
      </c>
    </row>
    <row r="255" spans="3:3" x14ac:dyDescent="0.25">
      <c r="C255" s="3">
        <f t="shared" si="4"/>
        <v>700</v>
      </c>
    </row>
    <row r="256" spans="3:3" x14ac:dyDescent="0.25">
      <c r="C256" s="3">
        <f t="shared" si="4"/>
        <v>700</v>
      </c>
    </row>
    <row r="257" spans="3:3" x14ac:dyDescent="0.25">
      <c r="C257" s="3">
        <f t="shared" si="4"/>
        <v>700</v>
      </c>
    </row>
    <row r="258" spans="3:3" x14ac:dyDescent="0.25">
      <c r="C258" s="3">
        <f t="shared" si="4"/>
        <v>700</v>
      </c>
    </row>
    <row r="259" spans="3:3" x14ac:dyDescent="0.25">
      <c r="C259" s="3">
        <f t="shared" ref="C259:C322" si="5">(WEEKDAY(A259)*100)+(HOUR(A259))</f>
        <v>700</v>
      </c>
    </row>
    <row r="260" spans="3:3" x14ac:dyDescent="0.25">
      <c r="C260" s="3">
        <f t="shared" si="5"/>
        <v>700</v>
      </c>
    </row>
    <row r="261" spans="3:3" x14ac:dyDescent="0.25">
      <c r="C261" s="3">
        <f t="shared" si="5"/>
        <v>700</v>
      </c>
    </row>
    <row r="262" spans="3:3" x14ac:dyDescent="0.25">
      <c r="C262" s="3">
        <f t="shared" si="5"/>
        <v>700</v>
      </c>
    </row>
    <row r="263" spans="3:3" x14ac:dyDescent="0.25">
      <c r="C263" s="3">
        <f t="shared" si="5"/>
        <v>700</v>
      </c>
    </row>
    <row r="264" spans="3:3" x14ac:dyDescent="0.25">
      <c r="C264" s="3">
        <f t="shared" si="5"/>
        <v>700</v>
      </c>
    </row>
    <row r="265" spans="3:3" x14ac:dyDescent="0.25">
      <c r="C265" s="3">
        <f t="shared" si="5"/>
        <v>700</v>
      </c>
    </row>
    <row r="266" spans="3:3" x14ac:dyDescent="0.25">
      <c r="C266" s="3">
        <f t="shared" si="5"/>
        <v>700</v>
      </c>
    </row>
    <row r="267" spans="3:3" x14ac:dyDescent="0.25">
      <c r="C267" s="3">
        <f t="shared" si="5"/>
        <v>700</v>
      </c>
    </row>
    <row r="268" spans="3:3" x14ac:dyDescent="0.25">
      <c r="C268" s="3">
        <f t="shared" si="5"/>
        <v>700</v>
      </c>
    </row>
    <row r="269" spans="3:3" x14ac:dyDescent="0.25">
      <c r="C269" s="3">
        <f t="shared" si="5"/>
        <v>700</v>
      </c>
    </row>
    <row r="270" spans="3:3" x14ac:dyDescent="0.25">
      <c r="C270" s="3">
        <f t="shared" si="5"/>
        <v>700</v>
      </c>
    </row>
    <row r="271" spans="3:3" x14ac:dyDescent="0.25">
      <c r="C271" s="3">
        <f t="shared" si="5"/>
        <v>700</v>
      </c>
    </row>
    <row r="272" spans="3:3" x14ac:dyDescent="0.25">
      <c r="C272" s="3">
        <f t="shared" si="5"/>
        <v>700</v>
      </c>
    </row>
    <row r="273" spans="3:3" x14ac:dyDescent="0.25">
      <c r="C273" s="3">
        <f t="shared" si="5"/>
        <v>700</v>
      </c>
    </row>
    <row r="274" spans="3:3" x14ac:dyDescent="0.25">
      <c r="C274" s="3">
        <f t="shared" si="5"/>
        <v>700</v>
      </c>
    </row>
    <row r="275" spans="3:3" x14ac:dyDescent="0.25">
      <c r="C275" s="3">
        <f t="shared" si="5"/>
        <v>700</v>
      </c>
    </row>
    <row r="276" spans="3:3" x14ac:dyDescent="0.25">
      <c r="C276" s="3">
        <f t="shared" si="5"/>
        <v>700</v>
      </c>
    </row>
    <row r="277" spans="3:3" x14ac:dyDescent="0.25">
      <c r="C277" s="3">
        <f t="shared" si="5"/>
        <v>700</v>
      </c>
    </row>
    <row r="278" spans="3:3" x14ac:dyDescent="0.25">
      <c r="C278" s="3">
        <f t="shared" si="5"/>
        <v>700</v>
      </c>
    </row>
    <row r="279" spans="3:3" x14ac:dyDescent="0.25">
      <c r="C279" s="3">
        <f t="shared" si="5"/>
        <v>700</v>
      </c>
    </row>
    <row r="280" spans="3:3" x14ac:dyDescent="0.25">
      <c r="C280" s="3">
        <f t="shared" si="5"/>
        <v>700</v>
      </c>
    </row>
    <row r="281" spans="3:3" x14ac:dyDescent="0.25">
      <c r="C281" s="3">
        <f t="shared" si="5"/>
        <v>700</v>
      </c>
    </row>
    <row r="282" spans="3:3" x14ac:dyDescent="0.25">
      <c r="C282" s="3">
        <f t="shared" si="5"/>
        <v>700</v>
      </c>
    </row>
    <row r="283" spans="3:3" x14ac:dyDescent="0.25">
      <c r="C283" s="3">
        <f t="shared" si="5"/>
        <v>700</v>
      </c>
    </row>
    <row r="284" spans="3:3" x14ac:dyDescent="0.25">
      <c r="C284" s="3">
        <f t="shared" si="5"/>
        <v>700</v>
      </c>
    </row>
    <row r="285" spans="3:3" x14ac:dyDescent="0.25">
      <c r="C285" s="3">
        <f t="shared" si="5"/>
        <v>700</v>
      </c>
    </row>
    <row r="286" spans="3:3" x14ac:dyDescent="0.25">
      <c r="C286" s="3">
        <f t="shared" si="5"/>
        <v>700</v>
      </c>
    </row>
    <row r="287" spans="3:3" x14ac:dyDescent="0.25">
      <c r="C287" s="3">
        <f t="shared" si="5"/>
        <v>700</v>
      </c>
    </row>
    <row r="288" spans="3:3" x14ac:dyDescent="0.25">
      <c r="C288" s="3">
        <f t="shared" si="5"/>
        <v>700</v>
      </c>
    </row>
    <row r="289" spans="3:3" x14ac:dyDescent="0.25">
      <c r="C289" s="3">
        <f t="shared" si="5"/>
        <v>700</v>
      </c>
    </row>
    <row r="290" spans="3:3" x14ac:dyDescent="0.25">
      <c r="C290" s="3">
        <f t="shared" si="5"/>
        <v>700</v>
      </c>
    </row>
    <row r="291" spans="3:3" x14ac:dyDescent="0.25">
      <c r="C291" s="3">
        <f t="shared" si="5"/>
        <v>700</v>
      </c>
    </row>
    <row r="292" spans="3:3" x14ac:dyDescent="0.25">
      <c r="C292" s="3">
        <f t="shared" si="5"/>
        <v>700</v>
      </c>
    </row>
    <row r="293" spans="3:3" x14ac:dyDescent="0.25">
      <c r="C293" s="3">
        <f t="shared" si="5"/>
        <v>700</v>
      </c>
    </row>
    <row r="294" spans="3:3" x14ac:dyDescent="0.25">
      <c r="C294" s="3">
        <f t="shared" si="5"/>
        <v>700</v>
      </c>
    </row>
    <row r="295" spans="3:3" x14ac:dyDescent="0.25">
      <c r="C295" s="3">
        <f t="shared" si="5"/>
        <v>700</v>
      </c>
    </row>
    <row r="296" spans="3:3" x14ac:dyDescent="0.25">
      <c r="C296" s="3">
        <f t="shared" si="5"/>
        <v>700</v>
      </c>
    </row>
    <row r="297" spans="3:3" x14ac:dyDescent="0.25">
      <c r="C297" s="3">
        <f t="shared" si="5"/>
        <v>700</v>
      </c>
    </row>
    <row r="298" spans="3:3" x14ac:dyDescent="0.25">
      <c r="C298" s="3">
        <f t="shared" si="5"/>
        <v>700</v>
      </c>
    </row>
    <row r="299" spans="3:3" x14ac:dyDescent="0.25">
      <c r="C299" s="3">
        <f t="shared" si="5"/>
        <v>700</v>
      </c>
    </row>
    <row r="300" spans="3:3" x14ac:dyDescent="0.25">
      <c r="C300" s="3">
        <f t="shared" si="5"/>
        <v>700</v>
      </c>
    </row>
    <row r="301" spans="3:3" x14ac:dyDescent="0.25">
      <c r="C301" s="3">
        <f t="shared" si="5"/>
        <v>700</v>
      </c>
    </row>
    <row r="302" spans="3:3" x14ac:dyDescent="0.25">
      <c r="C302" s="3">
        <f t="shared" si="5"/>
        <v>700</v>
      </c>
    </row>
    <row r="303" spans="3:3" x14ac:dyDescent="0.25">
      <c r="C303" s="3">
        <f t="shared" si="5"/>
        <v>700</v>
      </c>
    </row>
    <row r="304" spans="3:3" x14ac:dyDescent="0.25">
      <c r="C304" s="3">
        <f t="shared" si="5"/>
        <v>700</v>
      </c>
    </row>
    <row r="305" spans="3:3" x14ac:dyDescent="0.25">
      <c r="C305" s="3">
        <f t="shared" si="5"/>
        <v>700</v>
      </c>
    </row>
    <row r="306" spans="3:3" x14ac:dyDescent="0.25">
      <c r="C306" s="3">
        <f t="shared" si="5"/>
        <v>700</v>
      </c>
    </row>
    <row r="307" spans="3:3" x14ac:dyDescent="0.25">
      <c r="C307" s="3">
        <f t="shared" si="5"/>
        <v>700</v>
      </c>
    </row>
    <row r="308" spans="3:3" x14ac:dyDescent="0.25">
      <c r="C308" s="3">
        <f t="shared" si="5"/>
        <v>700</v>
      </c>
    </row>
    <row r="309" spans="3:3" x14ac:dyDescent="0.25">
      <c r="C309" s="3">
        <f t="shared" si="5"/>
        <v>700</v>
      </c>
    </row>
    <row r="310" spans="3:3" x14ac:dyDescent="0.25">
      <c r="C310" s="3">
        <f t="shared" si="5"/>
        <v>700</v>
      </c>
    </row>
    <row r="311" spans="3:3" x14ac:dyDescent="0.25">
      <c r="C311" s="3">
        <f t="shared" si="5"/>
        <v>700</v>
      </c>
    </row>
    <row r="312" spans="3:3" x14ac:dyDescent="0.25">
      <c r="C312" s="3">
        <f t="shared" si="5"/>
        <v>700</v>
      </c>
    </row>
    <row r="313" spans="3:3" x14ac:dyDescent="0.25">
      <c r="C313" s="3">
        <f t="shared" si="5"/>
        <v>700</v>
      </c>
    </row>
    <row r="314" spans="3:3" x14ac:dyDescent="0.25">
      <c r="C314" s="3">
        <f t="shared" si="5"/>
        <v>700</v>
      </c>
    </row>
    <row r="315" spans="3:3" x14ac:dyDescent="0.25">
      <c r="C315" s="3">
        <f t="shared" si="5"/>
        <v>700</v>
      </c>
    </row>
    <row r="316" spans="3:3" x14ac:dyDescent="0.25">
      <c r="C316" s="3">
        <f t="shared" si="5"/>
        <v>700</v>
      </c>
    </row>
    <row r="317" spans="3:3" x14ac:dyDescent="0.25">
      <c r="C317" s="3">
        <f t="shared" si="5"/>
        <v>700</v>
      </c>
    </row>
    <row r="318" spans="3:3" x14ac:dyDescent="0.25">
      <c r="C318" s="3">
        <f t="shared" si="5"/>
        <v>700</v>
      </c>
    </row>
    <row r="319" spans="3:3" x14ac:dyDescent="0.25">
      <c r="C319" s="3">
        <f t="shared" si="5"/>
        <v>700</v>
      </c>
    </row>
    <row r="320" spans="3:3" x14ac:dyDescent="0.25">
      <c r="C320" s="3">
        <f t="shared" si="5"/>
        <v>700</v>
      </c>
    </row>
    <row r="321" spans="3:3" x14ac:dyDescent="0.25">
      <c r="C321" s="3">
        <f t="shared" si="5"/>
        <v>700</v>
      </c>
    </row>
    <row r="322" spans="3:3" x14ac:dyDescent="0.25">
      <c r="C322" s="3">
        <f t="shared" si="5"/>
        <v>700</v>
      </c>
    </row>
    <row r="323" spans="3:3" x14ac:dyDescent="0.25">
      <c r="C323" s="3">
        <f t="shared" ref="C323:C386" si="6">(WEEKDAY(A323)*100)+(HOUR(A323))</f>
        <v>700</v>
      </c>
    </row>
    <row r="324" spans="3:3" x14ac:dyDescent="0.25">
      <c r="C324" s="3">
        <f t="shared" si="6"/>
        <v>700</v>
      </c>
    </row>
    <row r="325" spans="3:3" x14ac:dyDescent="0.25">
      <c r="C325" s="3">
        <f t="shared" si="6"/>
        <v>700</v>
      </c>
    </row>
    <row r="326" spans="3:3" x14ac:dyDescent="0.25">
      <c r="C326" s="3">
        <f t="shared" si="6"/>
        <v>700</v>
      </c>
    </row>
    <row r="327" spans="3:3" x14ac:dyDescent="0.25">
      <c r="C327" s="3">
        <f t="shared" si="6"/>
        <v>700</v>
      </c>
    </row>
    <row r="328" spans="3:3" x14ac:dyDescent="0.25">
      <c r="C328" s="3">
        <f t="shared" si="6"/>
        <v>700</v>
      </c>
    </row>
    <row r="329" spans="3:3" x14ac:dyDescent="0.25">
      <c r="C329" s="3">
        <f t="shared" si="6"/>
        <v>700</v>
      </c>
    </row>
    <row r="330" spans="3:3" x14ac:dyDescent="0.25">
      <c r="C330" s="3">
        <f t="shared" si="6"/>
        <v>700</v>
      </c>
    </row>
    <row r="331" spans="3:3" x14ac:dyDescent="0.25">
      <c r="C331" s="3">
        <f t="shared" si="6"/>
        <v>700</v>
      </c>
    </row>
    <row r="332" spans="3:3" x14ac:dyDescent="0.25">
      <c r="C332" s="3">
        <f t="shared" si="6"/>
        <v>700</v>
      </c>
    </row>
    <row r="333" spans="3:3" x14ac:dyDescent="0.25">
      <c r="C333" s="3">
        <f t="shared" si="6"/>
        <v>700</v>
      </c>
    </row>
    <row r="334" spans="3:3" x14ac:dyDescent="0.25">
      <c r="C334" s="3">
        <f t="shared" si="6"/>
        <v>700</v>
      </c>
    </row>
    <row r="335" spans="3:3" x14ac:dyDescent="0.25">
      <c r="C335" s="3">
        <f t="shared" si="6"/>
        <v>700</v>
      </c>
    </row>
    <row r="336" spans="3:3" x14ac:dyDescent="0.25">
      <c r="C336" s="3">
        <f t="shared" si="6"/>
        <v>700</v>
      </c>
    </row>
    <row r="337" spans="3:3" x14ac:dyDescent="0.25">
      <c r="C337" s="3">
        <f t="shared" si="6"/>
        <v>700</v>
      </c>
    </row>
    <row r="338" spans="3:3" x14ac:dyDescent="0.25">
      <c r="C338" s="3">
        <f t="shared" si="6"/>
        <v>700</v>
      </c>
    </row>
    <row r="339" spans="3:3" x14ac:dyDescent="0.25">
      <c r="C339" s="3">
        <f t="shared" si="6"/>
        <v>700</v>
      </c>
    </row>
    <row r="340" spans="3:3" x14ac:dyDescent="0.25">
      <c r="C340" s="3">
        <f t="shared" si="6"/>
        <v>700</v>
      </c>
    </row>
    <row r="341" spans="3:3" x14ac:dyDescent="0.25">
      <c r="C341" s="3">
        <f t="shared" si="6"/>
        <v>700</v>
      </c>
    </row>
    <row r="342" spans="3:3" x14ac:dyDescent="0.25">
      <c r="C342" s="3">
        <f t="shared" si="6"/>
        <v>700</v>
      </c>
    </row>
    <row r="343" spans="3:3" x14ac:dyDescent="0.25">
      <c r="C343" s="3">
        <f t="shared" si="6"/>
        <v>700</v>
      </c>
    </row>
    <row r="344" spans="3:3" x14ac:dyDescent="0.25">
      <c r="C344" s="3">
        <f t="shared" si="6"/>
        <v>700</v>
      </c>
    </row>
    <row r="345" spans="3:3" x14ac:dyDescent="0.25">
      <c r="C345" s="3">
        <f t="shared" si="6"/>
        <v>700</v>
      </c>
    </row>
    <row r="346" spans="3:3" x14ac:dyDescent="0.25">
      <c r="C346" s="3">
        <f t="shared" si="6"/>
        <v>700</v>
      </c>
    </row>
    <row r="347" spans="3:3" x14ac:dyDescent="0.25">
      <c r="C347" s="3">
        <f t="shared" si="6"/>
        <v>700</v>
      </c>
    </row>
    <row r="348" spans="3:3" x14ac:dyDescent="0.25">
      <c r="C348" s="3">
        <f t="shared" si="6"/>
        <v>700</v>
      </c>
    </row>
    <row r="349" spans="3:3" x14ac:dyDescent="0.25">
      <c r="C349" s="3">
        <f t="shared" si="6"/>
        <v>700</v>
      </c>
    </row>
    <row r="350" spans="3:3" x14ac:dyDescent="0.25">
      <c r="C350" s="3">
        <f t="shared" si="6"/>
        <v>700</v>
      </c>
    </row>
    <row r="351" spans="3:3" x14ac:dyDescent="0.25">
      <c r="C351" s="3">
        <f t="shared" si="6"/>
        <v>700</v>
      </c>
    </row>
    <row r="352" spans="3:3" x14ac:dyDescent="0.25">
      <c r="C352" s="3">
        <f t="shared" si="6"/>
        <v>700</v>
      </c>
    </row>
    <row r="353" spans="3:3" x14ac:dyDescent="0.25">
      <c r="C353" s="3">
        <f t="shared" si="6"/>
        <v>700</v>
      </c>
    </row>
    <row r="354" spans="3:3" x14ac:dyDescent="0.25">
      <c r="C354" s="3">
        <f t="shared" si="6"/>
        <v>700</v>
      </c>
    </row>
    <row r="355" spans="3:3" x14ac:dyDescent="0.25">
      <c r="C355" s="3">
        <f t="shared" si="6"/>
        <v>700</v>
      </c>
    </row>
    <row r="356" spans="3:3" x14ac:dyDescent="0.25">
      <c r="C356" s="3">
        <f t="shared" si="6"/>
        <v>700</v>
      </c>
    </row>
    <row r="357" spans="3:3" x14ac:dyDescent="0.25">
      <c r="C357" s="3">
        <f t="shared" si="6"/>
        <v>700</v>
      </c>
    </row>
    <row r="358" spans="3:3" x14ac:dyDescent="0.25">
      <c r="C358" s="3">
        <f t="shared" si="6"/>
        <v>700</v>
      </c>
    </row>
    <row r="359" spans="3:3" x14ac:dyDescent="0.25">
      <c r="C359" s="3">
        <f t="shared" si="6"/>
        <v>700</v>
      </c>
    </row>
    <row r="360" spans="3:3" x14ac:dyDescent="0.25">
      <c r="C360" s="3">
        <f t="shared" si="6"/>
        <v>700</v>
      </c>
    </row>
    <row r="361" spans="3:3" x14ac:dyDescent="0.25">
      <c r="C361" s="3">
        <f t="shared" si="6"/>
        <v>700</v>
      </c>
    </row>
    <row r="362" spans="3:3" x14ac:dyDescent="0.25">
      <c r="C362" s="3">
        <f t="shared" si="6"/>
        <v>700</v>
      </c>
    </row>
    <row r="363" spans="3:3" x14ac:dyDescent="0.25">
      <c r="C363" s="3">
        <f t="shared" si="6"/>
        <v>700</v>
      </c>
    </row>
    <row r="364" spans="3:3" x14ac:dyDescent="0.25">
      <c r="C364" s="3">
        <f t="shared" si="6"/>
        <v>700</v>
      </c>
    </row>
    <row r="365" spans="3:3" x14ac:dyDescent="0.25">
      <c r="C365" s="3">
        <f t="shared" si="6"/>
        <v>700</v>
      </c>
    </row>
    <row r="366" spans="3:3" x14ac:dyDescent="0.25">
      <c r="C366" s="3">
        <f t="shared" si="6"/>
        <v>700</v>
      </c>
    </row>
    <row r="367" spans="3:3" x14ac:dyDescent="0.25">
      <c r="C367" s="3">
        <f t="shared" si="6"/>
        <v>700</v>
      </c>
    </row>
    <row r="368" spans="3:3" x14ac:dyDescent="0.25">
      <c r="C368" s="3">
        <f t="shared" si="6"/>
        <v>700</v>
      </c>
    </row>
    <row r="369" spans="3:3" x14ac:dyDescent="0.25">
      <c r="C369" s="3">
        <f t="shared" si="6"/>
        <v>700</v>
      </c>
    </row>
    <row r="370" spans="3:3" x14ac:dyDescent="0.25">
      <c r="C370" s="3">
        <f t="shared" si="6"/>
        <v>700</v>
      </c>
    </row>
    <row r="371" spans="3:3" x14ac:dyDescent="0.25">
      <c r="C371" s="3">
        <f t="shared" si="6"/>
        <v>700</v>
      </c>
    </row>
    <row r="372" spans="3:3" x14ac:dyDescent="0.25">
      <c r="C372" s="3">
        <f t="shared" si="6"/>
        <v>700</v>
      </c>
    </row>
    <row r="373" spans="3:3" x14ac:dyDescent="0.25">
      <c r="C373" s="3">
        <f t="shared" si="6"/>
        <v>700</v>
      </c>
    </row>
    <row r="374" spans="3:3" x14ac:dyDescent="0.25">
      <c r="C374" s="3">
        <f t="shared" si="6"/>
        <v>700</v>
      </c>
    </row>
    <row r="375" spans="3:3" x14ac:dyDescent="0.25">
      <c r="C375" s="3">
        <f t="shared" si="6"/>
        <v>700</v>
      </c>
    </row>
    <row r="376" spans="3:3" x14ac:dyDescent="0.25">
      <c r="C376" s="3">
        <f t="shared" si="6"/>
        <v>700</v>
      </c>
    </row>
    <row r="377" spans="3:3" x14ac:dyDescent="0.25">
      <c r="C377" s="3">
        <f t="shared" si="6"/>
        <v>700</v>
      </c>
    </row>
    <row r="378" spans="3:3" x14ac:dyDescent="0.25">
      <c r="C378" s="3">
        <f t="shared" si="6"/>
        <v>700</v>
      </c>
    </row>
    <row r="379" spans="3:3" x14ac:dyDescent="0.25">
      <c r="C379" s="3">
        <f t="shared" si="6"/>
        <v>700</v>
      </c>
    </row>
    <row r="380" spans="3:3" x14ac:dyDescent="0.25">
      <c r="C380" s="3">
        <f t="shared" si="6"/>
        <v>700</v>
      </c>
    </row>
    <row r="381" spans="3:3" x14ac:dyDescent="0.25">
      <c r="C381" s="3">
        <f t="shared" si="6"/>
        <v>700</v>
      </c>
    </row>
    <row r="382" spans="3:3" x14ac:dyDescent="0.25">
      <c r="C382" s="3">
        <f t="shared" si="6"/>
        <v>700</v>
      </c>
    </row>
    <row r="383" spans="3:3" x14ac:dyDescent="0.25">
      <c r="C383" s="3">
        <f t="shared" si="6"/>
        <v>700</v>
      </c>
    </row>
    <row r="384" spans="3:3" x14ac:dyDescent="0.25">
      <c r="C384" s="3">
        <f t="shared" si="6"/>
        <v>700</v>
      </c>
    </row>
    <row r="385" spans="3:3" x14ac:dyDescent="0.25">
      <c r="C385" s="3">
        <f t="shared" si="6"/>
        <v>700</v>
      </c>
    </row>
    <row r="386" spans="3:3" x14ac:dyDescent="0.25">
      <c r="C386" s="3">
        <f t="shared" si="6"/>
        <v>700</v>
      </c>
    </row>
    <row r="387" spans="3:3" x14ac:dyDescent="0.25">
      <c r="C387" s="3">
        <f t="shared" ref="C387:C450" si="7">(WEEKDAY(A387)*100)+(HOUR(A387))</f>
        <v>700</v>
      </c>
    </row>
    <row r="388" spans="3:3" x14ac:dyDescent="0.25">
      <c r="C388" s="3">
        <f t="shared" si="7"/>
        <v>700</v>
      </c>
    </row>
    <row r="389" spans="3:3" x14ac:dyDescent="0.25">
      <c r="C389" s="3">
        <f t="shared" si="7"/>
        <v>700</v>
      </c>
    </row>
    <row r="390" spans="3:3" x14ac:dyDescent="0.25">
      <c r="C390" s="3">
        <f t="shared" si="7"/>
        <v>700</v>
      </c>
    </row>
    <row r="391" spans="3:3" x14ac:dyDescent="0.25">
      <c r="C391" s="3">
        <f t="shared" si="7"/>
        <v>700</v>
      </c>
    </row>
    <row r="392" spans="3:3" x14ac:dyDescent="0.25">
      <c r="C392" s="3">
        <f t="shared" si="7"/>
        <v>700</v>
      </c>
    </row>
    <row r="393" spans="3:3" x14ac:dyDescent="0.25">
      <c r="C393" s="3">
        <f t="shared" si="7"/>
        <v>700</v>
      </c>
    </row>
    <row r="394" spans="3:3" x14ac:dyDescent="0.25">
      <c r="C394" s="3">
        <f t="shared" si="7"/>
        <v>700</v>
      </c>
    </row>
    <row r="395" spans="3:3" x14ac:dyDescent="0.25">
      <c r="C395" s="3">
        <f t="shared" si="7"/>
        <v>700</v>
      </c>
    </row>
    <row r="396" spans="3:3" x14ac:dyDescent="0.25">
      <c r="C396" s="3">
        <f t="shared" si="7"/>
        <v>700</v>
      </c>
    </row>
    <row r="397" spans="3:3" x14ac:dyDescent="0.25">
      <c r="C397" s="3">
        <f t="shared" si="7"/>
        <v>700</v>
      </c>
    </row>
    <row r="398" spans="3:3" x14ac:dyDescent="0.25">
      <c r="C398" s="3">
        <f t="shared" si="7"/>
        <v>700</v>
      </c>
    </row>
    <row r="399" spans="3:3" x14ac:dyDescent="0.25">
      <c r="C399" s="3">
        <f t="shared" si="7"/>
        <v>700</v>
      </c>
    </row>
    <row r="400" spans="3:3" x14ac:dyDescent="0.25">
      <c r="C400" s="3">
        <f t="shared" si="7"/>
        <v>700</v>
      </c>
    </row>
    <row r="401" spans="3:3" x14ac:dyDescent="0.25">
      <c r="C401" s="3">
        <f t="shared" si="7"/>
        <v>700</v>
      </c>
    </row>
    <row r="402" spans="3:3" x14ac:dyDescent="0.25">
      <c r="C402" s="3">
        <f t="shared" si="7"/>
        <v>700</v>
      </c>
    </row>
    <row r="403" spans="3:3" x14ac:dyDescent="0.25">
      <c r="C403" s="3">
        <f t="shared" si="7"/>
        <v>700</v>
      </c>
    </row>
    <row r="404" spans="3:3" x14ac:dyDescent="0.25">
      <c r="C404" s="3">
        <f t="shared" si="7"/>
        <v>700</v>
      </c>
    </row>
    <row r="405" spans="3:3" x14ac:dyDescent="0.25">
      <c r="C405" s="3">
        <f t="shared" si="7"/>
        <v>700</v>
      </c>
    </row>
    <row r="406" spans="3:3" x14ac:dyDescent="0.25">
      <c r="C406" s="3">
        <f t="shared" si="7"/>
        <v>700</v>
      </c>
    </row>
    <row r="407" spans="3:3" x14ac:dyDescent="0.25">
      <c r="C407" s="3">
        <f t="shared" si="7"/>
        <v>700</v>
      </c>
    </row>
    <row r="408" spans="3:3" x14ac:dyDescent="0.25">
      <c r="C408" s="3">
        <f t="shared" si="7"/>
        <v>700</v>
      </c>
    </row>
    <row r="409" spans="3:3" x14ac:dyDescent="0.25">
      <c r="C409" s="3">
        <f t="shared" si="7"/>
        <v>700</v>
      </c>
    </row>
    <row r="410" spans="3:3" x14ac:dyDescent="0.25">
      <c r="C410" s="3">
        <f t="shared" si="7"/>
        <v>700</v>
      </c>
    </row>
    <row r="411" spans="3:3" x14ac:dyDescent="0.25">
      <c r="C411" s="3">
        <f t="shared" si="7"/>
        <v>700</v>
      </c>
    </row>
    <row r="412" spans="3:3" x14ac:dyDescent="0.25">
      <c r="C412" s="3">
        <f t="shared" si="7"/>
        <v>700</v>
      </c>
    </row>
    <row r="413" spans="3:3" x14ac:dyDescent="0.25">
      <c r="C413" s="3">
        <f t="shared" si="7"/>
        <v>700</v>
      </c>
    </row>
    <row r="414" spans="3:3" x14ac:dyDescent="0.25">
      <c r="C414" s="3">
        <f t="shared" si="7"/>
        <v>700</v>
      </c>
    </row>
    <row r="415" spans="3:3" x14ac:dyDescent="0.25">
      <c r="C415" s="3">
        <f t="shared" si="7"/>
        <v>700</v>
      </c>
    </row>
    <row r="416" spans="3:3" x14ac:dyDescent="0.25">
      <c r="C416" s="3">
        <f t="shared" si="7"/>
        <v>700</v>
      </c>
    </row>
    <row r="417" spans="3:3" x14ac:dyDescent="0.25">
      <c r="C417" s="3">
        <f t="shared" si="7"/>
        <v>700</v>
      </c>
    </row>
    <row r="418" spans="3:3" x14ac:dyDescent="0.25">
      <c r="C418" s="3">
        <f t="shared" si="7"/>
        <v>700</v>
      </c>
    </row>
    <row r="419" spans="3:3" x14ac:dyDescent="0.25">
      <c r="C419" s="3">
        <f t="shared" si="7"/>
        <v>700</v>
      </c>
    </row>
    <row r="420" spans="3:3" x14ac:dyDescent="0.25">
      <c r="C420" s="3">
        <f t="shared" si="7"/>
        <v>700</v>
      </c>
    </row>
    <row r="421" spans="3:3" x14ac:dyDescent="0.25">
      <c r="C421" s="3">
        <f t="shared" si="7"/>
        <v>700</v>
      </c>
    </row>
    <row r="422" spans="3:3" x14ac:dyDescent="0.25">
      <c r="C422" s="3">
        <f t="shared" si="7"/>
        <v>700</v>
      </c>
    </row>
    <row r="423" spans="3:3" x14ac:dyDescent="0.25">
      <c r="C423" s="3">
        <f t="shared" si="7"/>
        <v>700</v>
      </c>
    </row>
    <row r="424" spans="3:3" x14ac:dyDescent="0.25">
      <c r="C424" s="3">
        <f t="shared" si="7"/>
        <v>700</v>
      </c>
    </row>
    <row r="425" spans="3:3" x14ac:dyDescent="0.25">
      <c r="C425" s="3">
        <f t="shared" si="7"/>
        <v>700</v>
      </c>
    </row>
    <row r="426" spans="3:3" x14ac:dyDescent="0.25">
      <c r="C426" s="3">
        <f t="shared" si="7"/>
        <v>700</v>
      </c>
    </row>
    <row r="427" spans="3:3" x14ac:dyDescent="0.25">
      <c r="C427" s="3">
        <f t="shared" si="7"/>
        <v>700</v>
      </c>
    </row>
    <row r="428" spans="3:3" x14ac:dyDescent="0.25">
      <c r="C428" s="3">
        <f t="shared" si="7"/>
        <v>700</v>
      </c>
    </row>
    <row r="429" spans="3:3" x14ac:dyDescent="0.25">
      <c r="C429" s="3">
        <f t="shared" si="7"/>
        <v>700</v>
      </c>
    </row>
    <row r="430" spans="3:3" x14ac:dyDescent="0.25">
      <c r="C430" s="3">
        <f t="shared" si="7"/>
        <v>700</v>
      </c>
    </row>
    <row r="431" spans="3:3" x14ac:dyDescent="0.25">
      <c r="C431" s="3">
        <f t="shared" si="7"/>
        <v>700</v>
      </c>
    </row>
    <row r="432" spans="3:3" x14ac:dyDescent="0.25">
      <c r="C432" s="3">
        <f t="shared" si="7"/>
        <v>700</v>
      </c>
    </row>
    <row r="433" spans="3:3" x14ac:dyDescent="0.25">
      <c r="C433" s="3">
        <f t="shared" si="7"/>
        <v>700</v>
      </c>
    </row>
    <row r="434" spans="3:3" x14ac:dyDescent="0.25">
      <c r="C434" s="3">
        <f t="shared" si="7"/>
        <v>700</v>
      </c>
    </row>
    <row r="435" spans="3:3" x14ac:dyDescent="0.25">
      <c r="C435" s="3">
        <f t="shared" si="7"/>
        <v>700</v>
      </c>
    </row>
    <row r="436" spans="3:3" x14ac:dyDescent="0.25">
      <c r="C436" s="3">
        <f t="shared" si="7"/>
        <v>700</v>
      </c>
    </row>
    <row r="437" spans="3:3" x14ac:dyDescent="0.25">
      <c r="C437" s="3">
        <f t="shared" si="7"/>
        <v>700</v>
      </c>
    </row>
    <row r="438" spans="3:3" x14ac:dyDescent="0.25">
      <c r="C438" s="3">
        <f t="shared" si="7"/>
        <v>700</v>
      </c>
    </row>
    <row r="439" spans="3:3" x14ac:dyDescent="0.25">
      <c r="C439" s="3">
        <f t="shared" si="7"/>
        <v>700</v>
      </c>
    </row>
    <row r="440" spans="3:3" x14ac:dyDescent="0.25">
      <c r="C440" s="3">
        <f t="shared" si="7"/>
        <v>700</v>
      </c>
    </row>
    <row r="441" spans="3:3" x14ac:dyDescent="0.25">
      <c r="C441" s="3">
        <f t="shared" si="7"/>
        <v>700</v>
      </c>
    </row>
    <row r="442" spans="3:3" x14ac:dyDescent="0.25">
      <c r="C442" s="3">
        <f t="shared" si="7"/>
        <v>700</v>
      </c>
    </row>
    <row r="443" spans="3:3" x14ac:dyDescent="0.25">
      <c r="C443" s="3">
        <f t="shared" si="7"/>
        <v>700</v>
      </c>
    </row>
    <row r="444" spans="3:3" x14ac:dyDescent="0.25">
      <c r="C444" s="3">
        <f t="shared" si="7"/>
        <v>700</v>
      </c>
    </row>
    <row r="445" spans="3:3" x14ac:dyDescent="0.25">
      <c r="C445" s="3">
        <f t="shared" si="7"/>
        <v>700</v>
      </c>
    </row>
    <row r="446" spans="3:3" x14ac:dyDescent="0.25">
      <c r="C446" s="3">
        <f t="shared" si="7"/>
        <v>700</v>
      </c>
    </row>
    <row r="447" spans="3:3" x14ac:dyDescent="0.25">
      <c r="C447" s="3">
        <f t="shared" si="7"/>
        <v>700</v>
      </c>
    </row>
    <row r="448" spans="3:3" x14ac:dyDescent="0.25">
      <c r="C448" s="3">
        <f t="shared" si="7"/>
        <v>700</v>
      </c>
    </row>
    <row r="449" spans="3:3" x14ac:dyDescent="0.25">
      <c r="C449" s="3">
        <f t="shared" si="7"/>
        <v>700</v>
      </c>
    </row>
    <row r="450" spans="3:3" x14ac:dyDescent="0.25">
      <c r="C450" s="3">
        <f t="shared" si="7"/>
        <v>700</v>
      </c>
    </row>
    <row r="451" spans="3:3" x14ac:dyDescent="0.25">
      <c r="C451" s="3">
        <f t="shared" ref="C451:C514" si="8">(WEEKDAY(A451)*100)+(HOUR(A451))</f>
        <v>700</v>
      </c>
    </row>
    <row r="452" spans="3:3" x14ac:dyDescent="0.25">
      <c r="C452" s="3">
        <f t="shared" si="8"/>
        <v>700</v>
      </c>
    </row>
    <row r="453" spans="3:3" x14ac:dyDescent="0.25">
      <c r="C453" s="3">
        <f t="shared" si="8"/>
        <v>700</v>
      </c>
    </row>
    <row r="454" spans="3:3" x14ac:dyDescent="0.25">
      <c r="C454" s="3">
        <f t="shared" si="8"/>
        <v>700</v>
      </c>
    </row>
    <row r="455" spans="3:3" x14ac:dyDescent="0.25">
      <c r="C455" s="3">
        <f t="shared" si="8"/>
        <v>700</v>
      </c>
    </row>
    <row r="456" spans="3:3" x14ac:dyDescent="0.25">
      <c r="C456" s="3">
        <f t="shared" si="8"/>
        <v>700</v>
      </c>
    </row>
    <row r="457" spans="3:3" x14ac:dyDescent="0.25">
      <c r="C457" s="3">
        <f t="shared" si="8"/>
        <v>700</v>
      </c>
    </row>
    <row r="458" spans="3:3" x14ac:dyDescent="0.25">
      <c r="C458" s="3">
        <f t="shared" si="8"/>
        <v>700</v>
      </c>
    </row>
    <row r="459" spans="3:3" x14ac:dyDescent="0.25">
      <c r="C459" s="3">
        <f t="shared" si="8"/>
        <v>700</v>
      </c>
    </row>
    <row r="460" spans="3:3" x14ac:dyDescent="0.25">
      <c r="C460" s="3">
        <f t="shared" si="8"/>
        <v>700</v>
      </c>
    </row>
    <row r="461" spans="3:3" x14ac:dyDescent="0.25">
      <c r="C461" s="3">
        <f t="shared" si="8"/>
        <v>700</v>
      </c>
    </row>
    <row r="462" spans="3:3" x14ac:dyDescent="0.25">
      <c r="C462" s="3">
        <f t="shared" si="8"/>
        <v>700</v>
      </c>
    </row>
    <row r="463" spans="3:3" x14ac:dyDescent="0.25">
      <c r="C463" s="3">
        <f t="shared" si="8"/>
        <v>700</v>
      </c>
    </row>
    <row r="464" spans="3:3" x14ac:dyDescent="0.25">
      <c r="C464" s="3">
        <f t="shared" si="8"/>
        <v>700</v>
      </c>
    </row>
    <row r="465" spans="3:3" x14ac:dyDescent="0.25">
      <c r="C465" s="3">
        <f t="shared" si="8"/>
        <v>700</v>
      </c>
    </row>
    <row r="466" spans="3:3" x14ac:dyDescent="0.25">
      <c r="C466" s="3">
        <f t="shared" si="8"/>
        <v>700</v>
      </c>
    </row>
    <row r="467" spans="3:3" x14ac:dyDescent="0.25">
      <c r="C467" s="3">
        <f t="shared" si="8"/>
        <v>700</v>
      </c>
    </row>
    <row r="468" spans="3:3" x14ac:dyDescent="0.25">
      <c r="C468" s="3">
        <f t="shared" si="8"/>
        <v>700</v>
      </c>
    </row>
    <row r="469" spans="3:3" x14ac:dyDescent="0.25">
      <c r="C469" s="3">
        <f t="shared" si="8"/>
        <v>700</v>
      </c>
    </row>
    <row r="470" spans="3:3" x14ac:dyDescent="0.25">
      <c r="C470" s="3">
        <f t="shared" si="8"/>
        <v>700</v>
      </c>
    </row>
    <row r="471" spans="3:3" x14ac:dyDescent="0.25">
      <c r="C471" s="3">
        <f t="shared" si="8"/>
        <v>700</v>
      </c>
    </row>
    <row r="472" spans="3:3" x14ac:dyDescent="0.25">
      <c r="C472" s="3">
        <f t="shared" si="8"/>
        <v>700</v>
      </c>
    </row>
    <row r="473" spans="3:3" x14ac:dyDescent="0.25">
      <c r="C473" s="3">
        <f t="shared" si="8"/>
        <v>700</v>
      </c>
    </row>
    <row r="474" spans="3:3" x14ac:dyDescent="0.25">
      <c r="C474" s="3">
        <f t="shared" si="8"/>
        <v>700</v>
      </c>
    </row>
    <row r="475" spans="3:3" x14ac:dyDescent="0.25">
      <c r="C475" s="3">
        <f t="shared" si="8"/>
        <v>700</v>
      </c>
    </row>
    <row r="476" spans="3:3" x14ac:dyDescent="0.25">
      <c r="C476" s="3">
        <f t="shared" si="8"/>
        <v>700</v>
      </c>
    </row>
    <row r="477" spans="3:3" x14ac:dyDescent="0.25">
      <c r="C477" s="3">
        <f t="shared" si="8"/>
        <v>700</v>
      </c>
    </row>
    <row r="478" spans="3:3" x14ac:dyDescent="0.25">
      <c r="C478" s="3">
        <f t="shared" si="8"/>
        <v>700</v>
      </c>
    </row>
    <row r="479" spans="3:3" x14ac:dyDescent="0.25">
      <c r="C479" s="3">
        <f t="shared" si="8"/>
        <v>700</v>
      </c>
    </row>
    <row r="480" spans="3:3" x14ac:dyDescent="0.25">
      <c r="C480" s="3">
        <f t="shared" si="8"/>
        <v>700</v>
      </c>
    </row>
    <row r="481" spans="3:3" x14ac:dyDescent="0.25">
      <c r="C481" s="3">
        <f t="shared" si="8"/>
        <v>700</v>
      </c>
    </row>
    <row r="482" spans="3:3" x14ac:dyDescent="0.25">
      <c r="C482" s="3">
        <f t="shared" si="8"/>
        <v>700</v>
      </c>
    </row>
    <row r="483" spans="3:3" x14ac:dyDescent="0.25">
      <c r="C483" s="3">
        <f t="shared" si="8"/>
        <v>700</v>
      </c>
    </row>
    <row r="484" spans="3:3" x14ac:dyDescent="0.25">
      <c r="C484" s="3">
        <f t="shared" si="8"/>
        <v>700</v>
      </c>
    </row>
    <row r="485" spans="3:3" x14ac:dyDescent="0.25">
      <c r="C485" s="3">
        <f t="shared" si="8"/>
        <v>700</v>
      </c>
    </row>
    <row r="486" spans="3:3" x14ac:dyDescent="0.25">
      <c r="C486" s="3">
        <f t="shared" si="8"/>
        <v>700</v>
      </c>
    </row>
    <row r="487" spans="3:3" x14ac:dyDescent="0.25">
      <c r="C487" s="3">
        <f t="shared" si="8"/>
        <v>700</v>
      </c>
    </row>
    <row r="488" spans="3:3" x14ac:dyDescent="0.25">
      <c r="C488" s="3">
        <f t="shared" si="8"/>
        <v>700</v>
      </c>
    </row>
    <row r="489" spans="3:3" x14ac:dyDescent="0.25">
      <c r="C489" s="3">
        <f t="shared" si="8"/>
        <v>700</v>
      </c>
    </row>
    <row r="490" spans="3:3" x14ac:dyDescent="0.25">
      <c r="C490" s="3">
        <f t="shared" si="8"/>
        <v>700</v>
      </c>
    </row>
    <row r="491" spans="3:3" x14ac:dyDescent="0.25">
      <c r="C491" s="3">
        <f t="shared" si="8"/>
        <v>700</v>
      </c>
    </row>
    <row r="492" spans="3:3" x14ac:dyDescent="0.25">
      <c r="C492" s="3">
        <f t="shared" si="8"/>
        <v>700</v>
      </c>
    </row>
    <row r="493" spans="3:3" x14ac:dyDescent="0.25">
      <c r="C493" s="3">
        <f t="shared" si="8"/>
        <v>700</v>
      </c>
    </row>
    <row r="494" spans="3:3" x14ac:dyDescent="0.25">
      <c r="C494" s="3">
        <f t="shared" si="8"/>
        <v>700</v>
      </c>
    </row>
    <row r="495" spans="3:3" x14ac:dyDescent="0.25">
      <c r="C495" s="3">
        <f t="shared" si="8"/>
        <v>700</v>
      </c>
    </row>
    <row r="496" spans="3:3" x14ac:dyDescent="0.25">
      <c r="C496" s="3">
        <f t="shared" si="8"/>
        <v>700</v>
      </c>
    </row>
    <row r="497" spans="3:3" x14ac:dyDescent="0.25">
      <c r="C497" s="3">
        <f t="shared" si="8"/>
        <v>700</v>
      </c>
    </row>
    <row r="498" spans="3:3" x14ac:dyDescent="0.25">
      <c r="C498" s="3">
        <f t="shared" si="8"/>
        <v>700</v>
      </c>
    </row>
    <row r="499" spans="3:3" x14ac:dyDescent="0.25">
      <c r="C499" s="3">
        <f t="shared" si="8"/>
        <v>700</v>
      </c>
    </row>
    <row r="500" spans="3:3" x14ac:dyDescent="0.25">
      <c r="C500" s="3">
        <f t="shared" si="8"/>
        <v>700</v>
      </c>
    </row>
    <row r="501" spans="3:3" x14ac:dyDescent="0.25">
      <c r="C501" s="3">
        <f t="shared" si="8"/>
        <v>700</v>
      </c>
    </row>
    <row r="502" spans="3:3" x14ac:dyDescent="0.25">
      <c r="C502" s="3">
        <f t="shared" si="8"/>
        <v>700</v>
      </c>
    </row>
    <row r="503" spans="3:3" x14ac:dyDescent="0.25">
      <c r="C503" s="3">
        <f t="shared" si="8"/>
        <v>700</v>
      </c>
    </row>
    <row r="504" spans="3:3" x14ac:dyDescent="0.25">
      <c r="C504" s="3">
        <f t="shared" si="8"/>
        <v>700</v>
      </c>
    </row>
    <row r="505" spans="3:3" x14ac:dyDescent="0.25">
      <c r="C505" s="3">
        <f t="shared" si="8"/>
        <v>700</v>
      </c>
    </row>
    <row r="506" spans="3:3" x14ac:dyDescent="0.25">
      <c r="C506" s="3">
        <f t="shared" si="8"/>
        <v>700</v>
      </c>
    </row>
    <row r="507" spans="3:3" x14ac:dyDescent="0.25">
      <c r="C507" s="3">
        <f t="shared" si="8"/>
        <v>700</v>
      </c>
    </row>
    <row r="508" spans="3:3" x14ac:dyDescent="0.25">
      <c r="C508" s="3">
        <f t="shared" si="8"/>
        <v>700</v>
      </c>
    </row>
    <row r="509" spans="3:3" x14ac:dyDescent="0.25">
      <c r="C509" s="3">
        <f t="shared" si="8"/>
        <v>700</v>
      </c>
    </row>
    <row r="510" spans="3:3" x14ac:dyDescent="0.25">
      <c r="C510" s="3">
        <f t="shared" si="8"/>
        <v>700</v>
      </c>
    </row>
    <row r="511" spans="3:3" x14ac:dyDescent="0.25">
      <c r="C511" s="3">
        <f t="shared" si="8"/>
        <v>700</v>
      </c>
    </row>
    <row r="512" spans="3:3" x14ac:dyDescent="0.25">
      <c r="C512" s="3">
        <f t="shared" si="8"/>
        <v>700</v>
      </c>
    </row>
    <row r="513" spans="3:3" x14ac:dyDescent="0.25">
      <c r="C513" s="3">
        <f t="shared" si="8"/>
        <v>700</v>
      </c>
    </row>
    <row r="514" spans="3:3" x14ac:dyDescent="0.25">
      <c r="C514" s="3">
        <f t="shared" si="8"/>
        <v>700</v>
      </c>
    </row>
    <row r="515" spans="3:3" x14ac:dyDescent="0.25">
      <c r="C515" s="3">
        <f t="shared" ref="C515:C578" si="9">(WEEKDAY(A515)*100)+(HOUR(A515))</f>
        <v>700</v>
      </c>
    </row>
    <row r="516" spans="3:3" x14ac:dyDescent="0.25">
      <c r="C516" s="3">
        <f t="shared" si="9"/>
        <v>700</v>
      </c>
    </row>
    <row r="517" spans="3:3" x14ac:dyDescent="0.25">
      <c r="C517" s="3">
        <f t="shared" si="9"/>
        <v>700</v>
      </c>
    </row>
    <row r="518" spans="3:3" x14ac:dyDescent="0.25">
      <c r="C518" s="3">
        <f t="shared" si="9"/>
        <v>700</v>
      </c>
    </row>
    <row r="519" spans="3:3" x14ac:dyDescent="0.25">
      <c r="C519" s="3">
        <f t="shared" si="9"/>
        <v>700</v>
      </c>
    </row>
    <row r="520" spans="3:3" x14ac:dyDescent="0.25">
      <c r="C520" s="3">
        <f t="shared" si="9"/>
        <v>700</v>
      </c>
    </row>
    <row r="521" spans="3:3" x14ac:dyDescent="0.25">
      <c r="C521" s="3">
        <f t="shared" si="9"/>
        <v>700</v>
      </c>
    </row>
    <row r="522" spans="3:3" x14ac:dyDescent="0.25">
      <c r="C522" s="3">
        <f t="shared" si="9"/>
        <v>700</v>
      </c>
    </row>
    <row r="523" spans="3:3" x14ac:dyDescent="0.25">
      <c r="C523" s="3">
        <f t="shared" si="9"/>
        <v>700</v>
      </c>
    </row>
    <row r="524" spans="3:3" x14ac:dyDescent="0.25">
      <c r="C524" s="3">
        <f t="shared" si="9"/>
        <v>700</v>
      </c>
    </row>
    <row r="525" spans="3:3" x14ac:dyDescent="0.25">
      <c r="C525" s="3">
        <f t="shared" si="9"/>
        <v>700</v>
      </c>
    </row>
    <row r="526" spans="3:3" x14ac:dyDescent="0.25">
      <c r="C526" s="3">
        <f t="shared" si="9"/>
        <v>700</v>
      </c>
    </row>
    <row r="527" spans="3:3" x14ac:dyDescent="0.25">
      <c r="C527" s="3">
        <f t="shared" si="9"/>
        <v>700</v>
      </c>
    </row>
    <row r="528" spans="3:3" x14ac:dyDescent="0.25">
      <c r="C528" s="3">
        <f t="shared" si="9"/>
        <v>700</v>
      </c>
    </row>
    <row r="529" spans="3:3" x14ac:dyDescent="0.25">
      <c r="C529" s="3">
        <f t="shared" si="9"/>
        <v>700</v>
      </c>
    </row>
    <row r="530" spans="3:3" x14ac:dyDescent="0.25">
      <c r="C530" s="3">
        <f t="shared" si="9"/>
        <v>700</v>
      </c>
    </row>
    <row r="531" spans="3:3" x14ac:dyDescent="0.25">
      <c r="C531" s="3">
        <f t="shared" si="9"/>
        <v>700</v>
      </c>
    </row>
    <row r="532" spans="3:3" x14ac:dyDescent="0.25">
      <c r="C532" s="3">
        <f t="shared" si="9"/>
        <v>700</v>
      </c>
    </row>
    <row r="533" spans="3:3" x14ac:dyDescent="0.25">
      <c r="C533" s="3">
        <f t="shared" si="9"/>
        <v>700</v>
      </c>
    </row>
    <row r="534" spans="3:3" x14ac:dyDescent="0.25">
      <c r="C534" s="3">
        <f t="shared" si="9"/>
        <v>700</v>
      </c>
    </row>
    <row r="535" spans="3:3" x14ac:dyDescent="0.25">
      <c r="C535" s="3">
        <f t="shared" si="9"/>
        <v>700</v>
      </c>
    </row>
    <row r="536" spans="3:3" x14ac:dyDescent="0.25">
      <c r="C536" s="3">
        <f t="shared" si="9"/>
        <v>700</v>
      </c>
    </row>
    <row r="537" spans="3:3" x14ac:dyDescent="0.25">
      <c r="C537" s="3">
        <f t="shared" si="9"/>
        <v>700</v>
      </c>
    </row>
    <row r="538" spans="3:3" x14ac:dyDescent="0.25">
      <c r="C538" s="3">
        <f t="shared" si="9"/>
        <v>700</v>
      </c>
    </row>
    <row r="539" spans="3:3" x14ac:dyDescent="0.25">
      <c r="C539" s="3">
        <f t="shared" si="9"/>
        <v>700</v>
      </c>
    </row>
    <row r="540" spans="3:3" x14ac:dyDescent="0.25">
      <c r="C540" s="3">
        <f t="shared" si="9"/>
        <v>700</v>
      </c>
    </row>
    <row r="541" spans="3:3" x14ac:dyDescent="0.25">
      <c r="C541" s="3">
        <f t="shared" si="9"/>
        <v>700</v>
      </c>
    </row>
    <row r="542" spans="3:3" x14ac:dyDescent="0.25">
      <c r="C542" s="3">
        <f t="shared" si="9"/>
        <v>700</v>
      </c>
    </row>
    <row r="543" spans="3:3" x14ac:dyDescent="0.25">
      <c r="C543" s="3">
        <f t="shared" si="9"/>
        <v>700</v>
      </c>
    </row>
    <row r="544" spans="3:3" x14ac:dyDescent="0.25">
      <c r="C544" s="3">
        <f t="shared" si="9"/>
        <v>700</v>
      </c>
    </row>
    <row r="545" spans="3:3" x14ac:dyDescent="0.25">
      <c r="C545" s="3">
        <f t="shared" si="9"/>
        <v>700</v>
      </c>
    </row>
    <row r="546" spans="3:3" x14ac:dyDescent="0.25">
      <c r="C546" s="3">
        <f t="shared" si="9"/>
        <v>700</v>
      </c>
    </row>
    <row r="547" spans="3:3" x14ac:dyDescent="0.25">
      <c r="C547" s="3">
        <f t="shared" si="9"/>
        <v>700</v>
      </c>
    </row>
    <row r="548" spans="3:3" x14ac:dyDescent="0.25">
      <c r="C548" s="3">
        <f t="shared" si="9"/>
        <v>700</v>
      </c>
    </row>
    <row r="549" spans="3:3" x14ac:dyDescent="0.25">
      <c r="C549" s="3">
        <f t="shared" si="9"/>
        <v>700</v>
      </c>
    </row>
    <row r="550" spans="3:3" x14ac:dyDescent="0.25">
      <c r="C550" s="3">
        <f t="shared" si="9"/>
        <v>700</v>
      </c>
    </row>
    <row r="551" spans="3:3" x14ac:dyDescent="0.25">
      <c r="C551" s="3">
        <f t="shared" si="9"/>
        <v>700</v>
      </c>
    </row>
    <row r="552" spans="3:3" x14ac:dyDescent="0.25">
      <c r="C552" s="3">
        <f t="shared" si="9"/>
        <v>700</v>
      </c>
    </row>
    <row r="553" spans="3:3" x14ac:dyDescent="0.25">
      <c r="C553" s="3">
        <f t="shared" si="9"/>
        <v>700</v>
      </c>
    </row>
    <row r="554" spans="3:3" x14ac:dyDescent="0.25">
      <c r="C554" s="3">
        <f t="shared" si="9"/>
        <v>700</v>
      </c>
    </row>
    <row r="555" spans="3:3" x14ac:dyDescent="0.25">
      <c r="C555" s="3">
        <f t="shared" si="9"/>
        <v>700</v>
      </c>
    </row>
    <row r="556" spans="3:3" x14ac:dyDescent="0.25">
      <c r="C556" s="3">
        <f t="shared" si="9"/>
        <v>700</v>
      </c>
    </row>
    <row r="557" spans="3:3" x14ac:dyDescent="0.25">
      <c r="C557" s="3">
        <f t="shared" si="9"/>
        <v>700</v>
      </c>
    </row>
    <row r="558" spans="3:3" x14ac:dyDescent="0.25">
      <c r="C558" s="3">
        <f t="shared" si="9"/>
        <v>700</v>
      </c>
    </row>
    <row r="559" spans="3:3" x14ac:dyDescent="0.25">
      <c r="C559" s="3">
        <f t="shared" si="9"/>
        <v>700</v>
      </c>
    </row>
    <row r="560" spans="3:3" x14ac:dyDescent="0.25">
      <c r="C560" s="3">
        <f t="shared" si="9"/>
        <v>700</v>
      </c>
    </row>
    <row r="561" spans="3:3" x14ac:dyDescent="0.25">
      <c r="C561" s="3">
        <f t="shared" si="9"/>
        <v>700</v>
      </c>
    </row>
    <row r="562" spans="3:3" x14ac:dyDescent="0.25">
      <c r="C562" s="3">
        <f t="shared" si="9"/>
        <v>700</v>
      </c>
    </row>
    <row r="563" spans="3:3" x14ac:dyDescent="0.25">
      <c r="C563" s="3">
        <f t="shared" si="9"/>
        <v>700</v>
      </c>
    </row>
    <row r="564" spans="3:3" x14ac:dyDescent="0.25">
      <c r="C564" s="3">
        <f t="shared" si="9"/>
        <v>700</v>
      </c>
    </row>
    <row r="565" spans="3:3" x14ac:dyDescent="0.25">
      <c r="C565" s="3">
        <f t="shared" si="9"/>
        <v>700</v>
      </c>
    </row>
    <row r="566" spans="3:3" x14ac:dyDescent="0.25">
      <c r="C566" s="3">
        <f t="shared" si="9"/>
        <v>700</v>
      </c>
    </row>
    <row r="567" spans="3:3" x14ac:dyDescent="0.25">
      <c r="C567" s="3">
        <f t="shared" si="9"/>
        <v>700</v>
      </c>
    </row>
    <row r="568" spans="3:3" x14ac:dyDescent="0.25">
      <c r="C568" s="3">
        <f t="shared" si="9"/>
        <v>700</v>
      </c>
    </row>
    <row r="569" spans="3:3" x14ac:dyDescent="0.25">
      <c r="C569" s="3">
        <f t="shared" si="9"/>
        <v>700</v>
      </c>
    </row>
    <row r="570" spans="3:3" x14ac:dyDescent="0.25">
      <c r="C570" s="3">
        <f t="shared" si="9"/>
        <v>700</v>
      </c>
    </row>
    <row r="571" spans="3:3" x14ac:dyDescent="0.25">
      <c r="C571" s="3">
        <f t="shared" si="9"/>
        <v>700</v>
      </c>
    </row>
    <row r="572" spans="3:3" x14ac:dyDescent="0.25">
      <c r="C572" s="3">
        <f t="shared" si="9"/>
        <v>700</v>
      </c>
    </row>
    <row r="573" spans="3:3" x14ac:dyDescent="0.25">
      <c r="C573" s="3">
        <f t="shared" si="9"/>
        <v>700</v>
      </c>
    </row>
    <row r="574" spans="3:3" x14ac:dyDescent="0.25">
      <c r="C574" s="3">
        <f t="shared" si="9"/>
        <v>700</v>
      </c>
    </row>
    <row r="575" spans="3:3" x14ac:dyDescent="0.25">
      <c r="C575" s="3">
        <f t="shared" si="9"/>
        <v>700</v>
      </c>
    </row>
    <row r="576" spans="3:3" x14ac:dyDescent="0.25">
      <c r="C576" s="3">
        <f t="shared" si="9"/>
        <v>700</v>
      </c>
    </row>
    <row r="577" spans="3:3" x14ac:dyDescent="0.25">
      <c r="C577" s="3">
        <f t="shared" si="9"/>
        <v>700</v>
      </c>
    </row>
    <row r="578" spans="3:3" x14ac:dyDescent="0.25">
      <c r="C578" s="3">
        <f t="shared" si="9"/>
        <v>700</v>
      </c>
    </row>
    <row r="579" spans="3:3" x14ac:dyDescent="0.25">
      <c r="C579" s="3">
        <f t="shared" ref="C579:C642" si="10">(WEEKDAY(A579)*100)+(HOUR(A579))</f>
        <v>700</v>
      </c>
    </row>
    <row r="580" spans="3:3" x14ac:dyDescent="0.25">
      <c r="C580" s="3">
        <f t="shared" si="10"/>
        <v>700</v>
      </c>
    </row>
    <row r="581" spans="3:3" x14ac:dyDescent="0.25">
      <c r="C581" s="3">
        <f t="shared" si="10"/>
        <v>700</v>
      </c>
    </row>
    <row r="582" spans="3:3" x14ac:dyDescent="0.25">
      <c r="C582" s="3">
        <f t="shared" si="10"/>
        <v>700</v>
      </c>
    </row>
    <row r="583" spans="3:3" x14ac:dyDescent="0.25">
      <c r="C583" s="3">
        <f t="shared" si="10"/>
        <v>700</v>
      </c>
    </row>
    <row r="584" spans="3:3" x14ac:dyDescent="0.25">
      <c r="C584" s="3">
        <f t="shared" si="10"/>
        <v>700</v>
      </c>
    </row>
    <row r="585" spans="3:3" x14ac:dyDescent="0.25">
      <c r="C585" s="3">
        <f t="shared" si="10"/>
        <v>700</v>
      </c>
    </row>
    <row r="586" spans="3:3" x14ac:dyDescent="0.25">
      <c r="C586" s="3">
        <f t="shared" si="10"/>
        <v>700</v>
      </c>
    </row>
    <row r="587" spans="3:3" x14ac:dyDescent="0.25">
      <c r="C587" s="3">
        <f t="shared" si="10"/>
        <v>700</v>
      </c>
    </row>
    <row r="588" spans="3:3" x14ac:dyDescent="0.25">
      <c r="C588" s="3">
        <f t="shared" si="10"/>
        <v>700</v>
      </c>
    </row>
    <row r="589" spans="3:3" x14ac:dyDescent="0.25">
      <c r="C589" s="3">
        <f t="shared" si="10"/>
        <v>700</v>
      </c>
    </row>
    <row r="590" spans="3:3" x14ac:dyDescent="0.25">
      <c r="C590" s="3">
        <f t="shared" si="10"/>
        <v>700</v>
      </c>
    </row>
    <row r="591" spans="3:3" x14ac:dyDescent="0.25">
      <c r="C591" s="3">
        <f t="shared" si="10"/>
        <v>700</v>
      </c>
    </row>
    <row r="592" spans="3:3" x14ac:dyDescent="0.25">
      <c r="C592" s="3">
        <f t="shared" si="10"/>
        <v>700</v>
      </c>
    </row>
    <row r="593" spans="3:3" x14ac:dyDescent="0.25">
      <c r="C593" s="3">
        <f t="shared" si="10"/>
        <v>700</v>
      </c>
    </row>
    <row r="594" spans="3:3" x14ac:dyDescent="0.25">
      <c r="C594" s="3">
        <f t="shared" si="10"/>
        <v>700</v>
      </c>
    </row>
    <row r="595" spans="3:3" x14ac:dyDescent="0.25">
      <c r="C595" s="3">
        <f t="shared" si="10"/>
        <v>700</v>
      </c>
    </row>
    <row r="596" spans="3:3" x14ac:dyDescent="0.25">
      <c r="C596" s="3">
        <f t="shared" si="10"/>
        <v>700</v>
      </c>
    </row>
    <row r="597" spans="3:3" x14ac:dyDescent="0.25">
      <c r="C597" s="3">
        <f t="shared" si="10"/>
        <v>700</v>
      </c>
    </row>
    <row r="598" spans="3:3" x14ac:dyDescent="0.25">
      <c r="C598" s="3">
        <f t="shared" si="10"/>
        <v>700</v>
      </c>
    </row>
    <row r="599" spans="3:3" x14ac:dyDescent="0.25">
      <c r="C599" s="3">
        <f t="shared" si="10"/>
        <v>700</v>
      </c>
    </row>
    <row r="600" spans="3:3" x14ac:dyDescent="0.25">
      <c r="C600" s="3">
        <f t="shared" si="10"/>
        <v>700</v>
      </c>
    </row>
    <row r="601" spans="3:3" x14ac:dyDescent="0.25">
      <c r="C601" s="3">
        <f t="shared" si="10"/>
        <v>700</v>
      </c>
    </row>
    <row r="602" spans="3:3" x14ac:dyDescent="0.25">
      <c r="C602" s="3">
        <f t="shared" si="10"/>
        <v>700</v>
      </c>
    </row>
    <row r="603" spans="3:3" x14ac:dyDescent="0.25">
      <c r="C603" s="3">
        <f t="shared" si="10"/>
        <v>700</v>
      </c>
    </row>
    <row r="604" spans="3:3" x14ac:dyDescent="0.25">
      <c r="C604" s="3">
        <f t="shared" si="10"/>
        <v>700</v>
      </c>
    </row>
    <row r="605" spans="3:3" x14ac:dyDescent="0.25">
      <c r="C605" s="3">
        <f t="shared" si="10"/>
        <v>700</v>
      </c>
    </row>
    <row r="606" spans="3:3" x14ac:dyDescent="0.25">
      <c r="C606" s="3">
        <f t="shared" si="10"/>
        <v>700</v>
      </c>
    </row>
    <row r="607" spans="3:3" x14ac:dyDescent="0.25">
      <c r="C607" s="3">
        <f t="shared" si="10"/>
        <v>700</v>
      </c>
    </row>
    <row r="608" spans="3:3" x14ac:dyDescent="0.25">
      <c r="C608" s="3">
        <f t="shared" si="10"/>
        <v>700</v>
      </c>
    </row>
    <row r="609" spans="3:3" x14ac:dyDescent="0.25">
      <c r="C609" s="3">
        <f t="shared" si="10"/>
        <v>700</v>
      </c>
    </row>
    <row r="610" spans="3:3" x14ac:dyDescent="0.25">
      <c r="C610" s="3">
        <f t="shared" si="10"/>
        <v>700</v>
      </c>
    </row>
    <row r="611" spans="3:3" x14ac:dyDescent="0.25">
      <c r="C611" s="3">
        <f t="shared" si="10"/>
        <v>700</v>
      </c>
    </row>
    <row r="612" spans="3:3" x14ac:dyDescent="0.25">
      <c r="C612" s="3">
        <f t="shared" si="10"/>
        <v>700</v>
      </c>
    </row>
    <row r="613" spans="3:3" x14ac:dyDescent="0.25">
      <c r="C613" s="3">
        <f t="shared" si="10"/>
        <v>700</v>
      </c>
    </row>
    <row r="614" spans="3:3" x14ac:dyDescent="0.25">
      <c r="C614" s="3">
        <f t="shared" si="10"/>
        <v>700</v>
      </c>
    </row>
    <row r="615" spans="3:3" x14ac:dyDescent="0.25">
      <c r="C615" s="3">
        <f t="shared" si="10"/>
        <v>700</v>
      </c>
    </row>
    <row r="616" spans="3:3" x14ac:dyDescent="0.25">
      <c r="C616" s="3">
        <f t="shared" si="10"/>
        <v>700</v>
      </c>
    </row>
    <row r="617" spans="3:3" x14ac:dyDescent="0.25">
      <c r="C617" s="3">
        <f t="shared" si="10"/>
        <v>700</v>
      </c>
    </row>
    <row r="618" spans="3:3" x14ac:dyDescent="0.25">
      <c r="C618" s="3">
        <f t="shared" si="10"/>
        <v>700</v>
      </c>
    </row>
    <row r="619" spans="3:3" x14ac:dyDescent="0.25">
      <c r="C619" s="3">
        <f t="shared" si="10"/>
        <v>700</v>
      </c>
    </row>
    <row r="620" spans="3:3" x14ac:dyDescent="0.25">
      <c r="C620" s="3">
        <f t="shared" si="10"/>
        <v>700</v>
      </c>
    </row>
    <row r="621" spans="3:3" x14ac:dyDescent="0.25">
      <c r="C621" s="3">
        <f t="shared" si="10"/>
        <v>700</v>
      </c>
    </row>
    <row r="622" spans="3:3" x14ac:dyDescent="0.25">
      <c r="C622" s="3">
        <f t="shared" si="10"/>
        <v>700</v>
      </c>
    </row>
    <row r="623" spans="3:3" x14ac:dyDescent="0.25">
      <c r="C623" s="3">
        <f t="shared" si="10"/>
        <v>700</v>
      </c>
    </row>
    <row r="624" spans="3:3" x14ac:dyDescent="0.25">
      <c r="C624" s="3">
        <f t="shared" si="10"/>
        <v>700</v>
      </c>
    </row>
    <row r="625" spans="3:3" x14ac:dyDescent="0.25">
      <c r="C625" s="3">
        <f t="shared" si="10"/>
        <v>700</v>
      </c>
    </row>
    <row r="626" spans="3:3" x14ac:dyDescent="0.25">
      <c r="C626" s="3">
        <f t="shared" si="10"/>
        <v>700</v>
      </c>
    </row>
    <row r="627" spans="3:3" x14ac:dyDescent="0.25">
      <c r="C627" s="3">
        <f t="shared" si="10"/>
        <v>700</v>
      </c>
    </row>
    <row r="628" spans="3:3" x14ac:dyDescent="0.25">
      <c r="C628" s="3">
        <f t="shared" si="10"/>
        <v>700</v>
      </c>
    </row>
    <row r="629" spans="3:3" x14ac:dyDescent="0.25">
      <c r="C629" s="3">
        <f t="shared" si="10"/>
        <v>700</v>
      </c>
    </row>
    <row r="630" spans="3:3" x14ac:dyDescent="0.25">
      <c r="C630" s="3">
        <f t="shared" si="10"/>
        <v>700</v>
      </c>
    </row>
    <row r="631" spans="3:3" x14ac:dyDescent="0.25">
      <c r="C631" s="3">
        <f t="shared" si="10"/>
        <v>700</v>
      </c>
    </row>
    <row r="632" spans="3:3" x14ac:dyDescent="0.25">
      <c r="C632" s="3">
        <f t="shared" si="10"/>
        <v>700</v>
      </c>
    </row>
    <row r="633" spans="3:3" x14ac:dyDescent="0.25">
      <c r="C633" s="3">
        <f t="shared" si="10"/>
        <v>700</v>
      </c>
    </row>
    <row r="634" spans="3:3" x14ac:dyDescent="0.25">
      <c r="C634" s="3">
        <f t="shared" si="10"/>
        <v>700</v>
      </c>
    </row>
    <row r="635" spans="3:3" x14ac:dyDescent="0.25">
      <c r="C635" s="3">
        <f t="shared" si="10"/>
        <v>700</v>
      </c>
    </row>
    <row r="636" spans="3:3" x14ac:dyDescent="0.25">
      <c r="C636" s="3">
        <f t="shared" si="10"/>
        <v>700</v>
      </c>
    </row>
    <row r="637" spans="3:3" x14ac:dyDescent="0.25">
      <c r="C637" s="3">
        <f t="shared" si="10"/>
        <v>700</v>
      </c>
    </row>
    <row r="638" spans="3:3" x14ac:dyDescent="0.25">
      <c r="C638" s="3">
        <f t="shared" si="10"/>
        <v>700</v>
      </c>
    </row>
    <row r="639" spans="3:3" x14ac:dyDescent="0.25">
      <c r="C639" s="3">
        <f t="shared" si="10"/>
        <v>700</v>
      </c>
    </row>
    <row r="640" spans="3:3" x14ac:dyDescent="0.25">
      <c r="C640" s="3">
        <f t="shared" si="10"/>
        <v>700</v>
      </c>
    </row>
    <row r="641" spans="3:3" x14ac:dyDescent="0.25">
      <c r="C641" s="3">
        <f t="shared" si="10"/>
        <v>700</v>
      </c>
    </row>
    <row r="642" spans="3:3" x14ac:dyDescent="0.25">
      <c r="C642" s="3">
        <f t="shared" si="10"/>
        <v>700</v>
      </c>
    </row>
    <row r="643" spans="3:3" x14ac:dyDescent="0.25">
      <c r="C643" s="3">
        <f t="shared" ref="C643:C706" si="11">(WEEKDAY(A643)*100)+(HOUR(A643))</f>
        <v>700</v>
      </c>
    </row>
    <row r="644" spans="3:3" x14ac:dyDescent="0.25">
      <c r="C644" s="3">
        <f t="shared" si="11"/>
        <v>700</v>
      </c>
    </row>
    <row r="645" spans="3:3" x14ac:dyDescent="0.25">
      <c r="C645" s="3">
        <f t="shared" si="11"/>
        <v>700</v>
      </c>
    </row>
    <row r="646" spans="3:3" x14ac:dyDescent="0.25">
      <c r="C646" s="3">
        <f t="shared" si="11"/>
        <v>700</v>
      </c>
    </row>
    <row r="647" spans="3:3" x14ac:dyDescent="0.25">
      <c r="C647" s="3">
        <f t="shared" si="11"/>
        <v>700</v>
      </c>
    </row>
    <row r="648" spans="3:3" x14ac:dyDescent="0.25">
      <c r="C648" s="3">
        <f t="shared" si="11"/>
        <v>700</v>
      </c>
    </row>
    <row r="649" spans="3:3" x14ac:dyDescent="0.25">
      <c r="C649" s="3">
        <f t="shared" si="11"/>
        <v>700</v>
      </c>
    </row>
    <row r="650" spans="3:3" x14ac:dyDescent="0.25">
      <c r="C650" s="3">
        <f t="shared" si="11"/>
        <v>700</v>
      </c>
    </row>
    <row r="651" spans="3:3" x14ac:dyDescent="0.25">
      <c r="C651" s="3">
        <f t="shared" si="11"/>
        <v>700</v>
      </c>
    </row>
    <row r="652" spans="3:3" x14ac:dyDescent="0.25">
      <c r="C652" s="3">
        <f t="shared" si="11"/>
        <v>700</v>
      </c>
    </row>
    <row r="653" spans="3:3" x14ac:dyDescent="0.25">
      <c r="C653" s="3">
        <f t="shared" si="11"/>
        <v>700</v>
      </c>
    </row>
    <row r="654" spans="3:3" x14ac:dyDescent="0.25">
      <c r="C654" s="3">
        <f t="shared" si="11"/>
        <v>700</v>
      </c>
    </row>
    <row r="655" spans="3:3" x14ac:dyDescent="0.25">
      <c r="C655" s="3">
        <f t="shared" si="11"/>
        <v>700</v>
      </c>
    </row>
    <row r="656" spans="3:3" x14ac:dyDescent="0.25">
      <c r="C656" s="3">
        <f t="shared" si="11"/>
        <v>700</v>
      </c>
    </row>
    <row r="657" spans="3:3" x14ac:dyDescent="0.25">
      <c r="C657" s="3">
        <f t="shared" si="11"/>
        <v>700</v>
      </c>
    </row>
    <row r="658" spans="3:3" x14ac:dyDescent="0.25">
      <c r="C658" s="3">
        <f t="shared" si="11"/>
        <v>700</v>
      </c>
    </row>
    <row r="659" spans="3:3" x14ac:dyDescent="0.25">
      <c r="C659" s="3">
        <f t="shared" si="11"/>
        <v>700</v>
      </c>
    </row>
    <row r="660" spans="3:3" x14ac:dyDescent="0.25">
      <c r="C660" s="3">
        <f t="shared" si="11"/>
        <v>700</v>
      </c>
    </row>
    <row r="661" spans="3:3" x14ac:dyDescent="0.25">
      <c r="C661" s="3">
        <f t="shared" si="11"/>
        <v>700</v>
      </c>
    </row>
    <row r="662" spans="3:3" x14ac:dyDescent="0.25">
      <c r="C662" s="3">
        <f t="shared" si="11"/>
        <v>700</v>
      </c>
    </row>
    <row r="663" spans="3:3" x14ac:dyDescent="0.25">
      <c r="C663" s="3">
        <f t="shared" si="11"/>
        <v>700</v>
      </c>
    </row>
    <row r="664" spans="3:3" x14ac:dyDescent="0.25">
      <c r="C664" s="3">
        <f t="shared" si="11"/>
        <v>700</v>
      </c>
    </row>
    <row r="665" spans="3:3" x14ac:dyDescent="0.25">
      <c r="C665" s="3">
        <f t="shared" si="11"/>
        <v>700</v>
      </c>
    </row>
    <row r="666" spans="3:3" x14ac:dyDescent="0.25">
      <c r="C666" s="3">
        <f t="shared" si="11"/>
        <v>700</v>
      </c>
    </row>
    <row r="667" spans="3:3" x14ac:dyDescent="0.25">
      <c r="C667" s="3">
        <f t="shared" si="11"/>
        <v>700</v>
      </c>
    </row>
    <row r="668" spans="3:3" x14ac:dyDescent="0.25">
      <c r="C668" s="3">
        <f t="shared" si="11"/>
        <v>700</v>
      </c>
    </row>
    <row r="669" spans="3:3" x14ac:dyDescent="0.25">
      <c r="C669" s="3">
        <f t="shared" si="11"/>
        <v>700</v>
      </c>
    </row>
    <row r="670" spans="3:3" x14ac:dyDescent="0.25">
      <c r="C670" s="3">
        <f t="shared" si="11"/>
        <v>700</v>
      </c>
    </row>
    <row r="671" spans="3:3" x14ac:dyDescent="0.25">
      <c r="C671" s="3">
        <f t="shared" si="11"/>
        <v>700</v>
      </c>
    </row>
    <row r="672" spans="3:3" x14ac:dyDescent="0.25">
      <c r="C672" s="3">
        <f t="shared" si="11"/>
        <v>700</v>
      </c>
    </row>
    <row r="673" spans="3:3" x14ac:dyDescent="0.25">
      <c r="C673" s="3">
        <f t="shared" si="11"/>
        <v>700</v>
      </c>
    </row>
    <row r="674" spans="3:3" x14ac:dyDescent="0.25">
      <c r="C674" s="3">
        <f t="shared" si="11"/>
        <v>700</v>
      </c>
    </row>
    <row r="675" spans="3:3" x14ac:dyDescent="0.25">
      <c r="C675" s="3">
        <f t="shared" si="11"/>
        <v>700</v>
      </c>
    </row>
    <row r="676" spans="3:3" x14ac:dyDescent="0.25">
      <c r="C676" s="3">
        <f t="shared" si="11"/>
        <v>700</v>
      </c>
    </row>
    <row r="677" spans="3:3" x14ac:dyDescent="0.25">
      <c r="C677" s="3">
        <f t="shared" si="11"/>
        <v>700</v>
      </c>
    </row>
    <row r="678" spans="3:3" x14ac:dyDescent="0.25">
      <c r="C678" s="3">
        <f t="shared" si="11"/>
        <v>700</v>
      </c>
    </row>
    <row r="679" spans="3:3" x14ac:dyDescent="0.25">
      <c r="C679" s="3">
        <f t="shared" si="11"/>
        <v>700</v>
      </c>
    </row>
    <row r="680" spans="3:3" x14ac:dyDescent="0.25">
      <c r="C680" s="3">
        <f t="shared" si="11"/>
        <v>700</v>
      </c>
    </row>
    <row r="681" spans="3:3" x14ac:dyDescent="0.25">
      <c r="C681" s="3">
        <f t="shared" si="11"/>
        <v>700</v>
      </c>
    </row>
    <row r="682" spans="3:3" x14ac:dyDescent="0.25">
      <c r="C682" s="3">
        <f t="shared" si="11"/>
        <v>700</v>
      </c>
    </row>
    <row r="683" spans="3:3" x14ac:dyDescent="0.25">
      <c r="C683" s="3">
        <f t="shared" si="11"/>
        <v>700</v>
      </c>
    </row>
    <row r="684" spans="3:3" x14ac:dyDescent="0.25">
      <c r="C684" s="3">
        <f t="shared" si="11"/>
        <v>700</v>
      </c>
    </row>
    <row r="685" spans="3:3" x14ac:dyDescent="0.25">
      <c r="C685" s="3">
        <f t="shared" si="11"/>
        <v>700</v>
      </c>
    </row>
    <row r="686" spans="3:3" x14ac:dyDescent="0.25">
      <c r="C686" s="3">
        <f t="shared" si="11"/>
        <v>700</v>
      </c>
    </row>
    <row r="687" spans="3:3" x14ac:dyDescent="0.25">
      <c r="C687" s="3">
        <f t="shared" si="11"/>
        <v>700</v>
      </c>
    </row>
    <row r="688" spans="3:3" x14ac:dyDescent="0.25">
      <c r="C688" s="3">
        <f t="shared" si="11"/>
        <v>700</v>
      </c>
    </row>
    <row r="689" spans="3:3" x14ac:dyDescent="0.25">
      <c r="C689" s="3">
        <f t="shared" si="11"/>
        <v>700</v>
      </c>
    </row>
    <row r="690" spans="3:3" x14ac:dyDescent="0.25">
      <c r="C690" s="3">
        <f t="shared" si="11"/>
        <v>700</v>
      </c>
    </row>
    <row r="691" spans="3:3" x14ac:dyDescent="0.25">
      <c r="C691" s="3">
        <f t="shared" si="11"/>
        <v>700</v>
      </c>
    </row>
    <row r="692" spans="3:3" x14ac:dyDescent="0.25">
      <c r="C692" s="3">
        <f t="shared" si="11"/>
        <v>700</v>
      </c>
    </row>
    <row r="693" spans="3:3" x14ac:dyDescent="0.25">
      <c r="C693" s="3">
        <f t="shared" si="11"/>
        <v>700</v>
      </c>
    </row>
    <row r="694" spans="3:3" x14ac:dyDescent="0.25">
      <c r="C694" s="3">
        <f t="shared" si="11"/>
        <v>700</v>
      </c>
    </row>
    <row r="695" spans="3:3" x14ac:dyDescent="0.25">
      <c r="C695" s="3">
        <f t="shared" si="11"/>
        <v>700</v>
      </c>
    </row>
    <row r="696" spans="3:3" x14ac:dyDescent="0.25">
      <c r="C696" s="3">
        <f t="shared" si="11"/>
        <v>700</v>
      </c>
    </row>
    <row r="697" spans="3:3" x14ac:dyDescent="0.25">
      <c r="C697" s="3">
        <f t="shared" si="11"/>
        <v>700</v>
      </c>
    </row>
    <row r="698" spans="3:3" x14ac:dyDescent="0.25">
      <c r="C698" s="3">
        <f t="shared" si="11"/>
        <v>700</v>
      </c>
    </row>
    <row r="699" spans="3:3" x14ac:dyDescent="0.25">
      <c r="C699" s="3">
        <f t="shared" si="11"/>
        <v>700</v>
      </c>
    </row>
    <row r="700" spans="3:3" x14ac:dyDescent="0.25">
      <c r="C700" s="3">
        <f t="shared" si="11"/>
        <v>700</v>
      </c>
    </row>
    <row r="701" spans="3:3" x14ac:dyDescent="0.25">
      <c r="C701" s="3">
        <f t="shared" si="11"/>
        <v>700</v>
      </c>
    </row>
    <row r="702" spans="3:3" x14ac:dyDescent="0.25">
      <c r="C702" s="3">
        <f t="shared" si="11"/>
        <v>700</v>
      </c>
    </row>
    <row r="703" spans="3:3" x14ac:dyDescent="0.25">
      <c r="C703" s="3">
        <f t="shared" si="11"/>
        <v>700</v>
      </c>
    </row>
    <row r="704" spans="3:3" x14ac:dyDescent="0.25">
      <c r="C704" s="3">
        <f t="shared" si="11"/>
        <v>700</v>
      </c>
    </row>
    <row r="705" spans="3:3" x14ac:dyDescent="0.25">
      <c r="C705" s="3">
        <f t="shared" si="11"/>
        <v>700</v>
      </c>
    </row>
    <row r="706" spans="3:3" x14ac:dyDescent="0.25">
      <c r="C706" s="3">
        <f t="shared" si="11"/>
        <v>700</v>
      </c>
    </row>
    <row r="707" spans="3:3" x14ac:dyDescent="0.25">
      <c r="C707" s="3">
        <f t="shared" ref="C707:C770" si="12">(WEEKDAY(A707)*100)+(HOUR(A707))</f>
        <v>700</v>
      </c>
    </row>
    <row r="708" spans="3:3" x14ac:dyDescent="0.25">
      <c r="C708" s="3">
        <f t="shared" si="12"/>
        <v>700</v>
      </c>
    </row>
    <row r="709" spans="3:3" x14ac:dyDescent="0.25">
      <c r="C709" s="3">
        <f t="shared" si="12"/>
        <v>700</v>
      </c>
    </row>
    <row r="710" spans="3:3" x14ac:dyDescent="0.25">
      <c r="C710" s="3">
        <f t="shared" si="12"/>
        <v>700</v>
      </c>
    </row>
    <row r="711" spans="3:3" x14ac:dyDescent="0.25">
      <c r="C711" s="3">
        <f t="shared" si="12"/>
        <v>700</v>
      </c>
    </row>
    <row r="712" spans="3:3" x14ac:dyDescent="0.25">
      <c r="C712" s="3">
        <f t="shared" si="12"/>
        <v>700</v>
      </c>
    </row>
    <row r="713" spans="3:3" x14ac:dyDescent="0.25">
      <c r="C713" s="3">
        <f t="shared" si="12"/>
        <v>700</v>
      </c>
    </row>
    <row r="714" spans="3:3" x14ac:dyDescent="0.25">
      <c r="C714" s="3">
        <f t="shared" si="12"/>
        <v>700</v>
      </c>
    </row>
    <row r="715" spans="3:3" x14ac:dyDescent="0.25">
      <c r="C715" s="3">
        <f t="shared" si="12"/>
        <v>700</v>
      </c>
    </row>
    <row r="716" spans="3:3" x14ac:dyDescent="0.25">
      <c r="C716" s="3">
        <f t="shared" si="12"/>
        <v>700</v>
      </c>
    </row>
    <row r="717" spans="3:3" x14ac:dyDescent="0.25">
      <c r="C717" s="3">
        <f t="shared" si="12"/>
        <v>700</v>
      </c>
    </row>
    <row r="718" spans="3:3" x14ac:dyDescent="0.25">
      <c r="C718" s="3">
        <f t="shared" si="12"/>
        <v>700</v>
      </c>
    </row>
    <row r="719" spans="3:3" x14ac:dyDescent="0.25">
      <c r="C719" s="3">
        <f t="shared" si="12"/>
        <v>700</v>
      </c>
    </row>
    <row r="720" spans="3:3" x14ac:dyDescent="0.25">
      <c r="C720" s="3">
        <f t="shared" si="12"/>
        <v>700</v>
      </c>
    </row>
    <row r="721" spans="3:3" x14ac:dyDescent="0.25">
      <c r="C721" s="3">
        <f t="shared" si="12"/>
        <v>700</v>
      </c>
    </row>
    <row r="722" spans="3:3" x14ac:dyDescent="0.25">
      <c r="C722" s="3">
        <f t="shared" si="12"/>
        <v>700</v>
      </c>
    </row>
    <row r="723" spans="3:3" x14ac:dyDescent="0.25">
      <c r="C723" s="3">
        <f t="shared" si="12"/>
        <v>700</v>
      </c>
    </row>
    <row r="724" spans="3:3" x14ac:dyDescent="0.25">
      <c r="C724" s="3">
        <f t="shared" si="12"/>
        <v>700</v>
      </c>
    </row>
    <row r="725" spans="3:3" x14ac:dyDescent="0.25">
      <c r="C725" s="3">
        <f t="shared" si="12"/>
        <v>700</v>
      </c>
    </row>
    <row r="726" spans="3:3" x14ac:dyDescent="0.25">
      <c r="C726" s="3">
        <f t="shared" si="12"/>
        <v>700</v>
      </c>
    </row>
    <row r="727" spans="3:3" x14ac:dyDescent="0.25">
      <c r="C727" s="3">
        <f t="shared" si="12"/>
        <v>700</v>
      </c>
    </row>
    <row r="728" spans="3:3" x14ac:dyDescent="0.25">
      <c r="C728" s="3">
        <f t="shared" si="12"/>
        <v>700</v>
      </c>
    </row>
    <row r="729" spans="3:3" x14ac:dyDescent="0.25">
      <c r="C729" s="3">
        <f t="shared" si="12"/>
        <v>700</v>
      </c>
    </row>
    <row r="730" spans="3:3" x14ac:dyDescent="0.25">
      <c r="C730" s="3">
        <f t="shared" si="12"/>
        <v>700</v>
      </c>
    </row>
    <row r="731" spans="3:3" x14ac:dyDescent="0.25">
      <c r="C731" s="3">
        <f t="shared" si="12"/>
        <v>700</v>
      </c>
    </row>
    <row r="732" spans="3:3" x14ac:dyDescent="0.25">
      <c r="C732" s="3">
        <f t="shared" si="12"/>
        <v>700</v>
      </c>
    </row>
    <row r="733" spans="3:3" x14ac:dyDescent="0.25">
      <c r="C733" s="3">
        <f t="shared" si="12"/>
        <v>700</v>
      </c>
    </row>
    <row r="734" spans="3:3" x14ac:dyDescent="0.25">
      <c r="C734" s="3">
        <f t="shared" si="12"/>
        <v>700</v>
      </c>
    </row>
    <row r="735" spans="3:3" x14ac:dyDescent="0.25">
      <c r="C735" s="3">
        <f t="shared" si="12"/>
        <v>700</v>
      </c>
    </row>
    <row r="736" spans="3:3" x14ac:dyDescent="0.25">
      <c r="C736" s="3">
        <f t="shared" si="12"/>
        <v>700</v>
      </c>
    </row>
    <row r="737" spans="3:3" x14ac:dyDescent="0.25">
      <c r="C737" s="3">
        <f t="shared" si="12"/>
        <v>700</v>
      </c>
    </row>
    <row r="738" spans="3:3" x14ac:dyDescent="0.25">
      <c r="C738" s="3">
        <f t="shared" si="12"/>
        <v>700</v>
      </c>
    </row>
    <row r="739" spans="3:3" x14ac:dyDescent="0.25">
      <c r="C739" s="3">
        <f t="shared" si="12"/>
        <v>700</v>
      </c>
    </row>
    <row r="740" spans="3:3" x14ac:dyDescent="0.25">
      <c r="C740" s="3">
        <f t="shared" si="12"/>
        <v>700</v>
      </c>
    </row>
    <row r="741" spans="3:3" x14ac:dyDescent="0.25">
      <c r="C741" s="3">
        <f t="shared" si="12"/>
        <v>700</v>
      </c>
    </row>
    <row r="742" spans="3:3" x14ac:dyDescent="0.25">
      <c r="C742" s="3">
        <f t="shared" si="12"/>
        <v>700</v>
      </c>
    </row>
    <row r="743" spans="3:3" x14ac:dyDescent="0.25">
      <c r="C743" s="3">
        <f t="shared" si="12"/>
        <v>700</v>
      </c>
    </row>
    <row r="744" spans="3:3" x14ac:dyDescent="0.25">
      <c r="C744" s="3">
        <f t="shared" si="12"/>
        <v>700</v>
      </c>
    </row>
    <row r="745" spans="3:3" x14ac:dyDescent="0.25">
      <c r="C745" s="3">
        <f t="shared" si="12"/>
        <v>700</v>
      </c>
    </row>
    <row r="746" spans="3:3" x14ac:dyDescent="0.25">
      <c r="C746" s="3">
        <f t="shared" si="12"/>
        <v>700</v>
      </c>
    </row>
    <row r="747" spans="3:3" x14ac:dyDescent="0.25">
      <c r="C747" s="3">
        <f t="shared" si="12"/>
        <v>700</v>
      </c>
    </row>
    <row r="748" spans="3:3" x14ac:dyDescent="0.25">
      <c r="C748" s="3">
        <f t="shared" si="12"/>
        <v>700</v>
      </c>
    </row>
    <row r="749" spans="3:3" x14ac:dyDescent="0.25">
      <c r="C749" s="3">
        <f t="shared" si="12"/>
        <v>700</v>
      </c>
    </row>
    <row r="750" spans="3:3" x14ac:dyDescent="0.25">
      <c r="C750" s="3">
        <f t="shared" si="12"/>
        <v>700</v>
      </c>
    </row>
    <row r="751" spans="3:3" x14ac:dyDescent="0.25">
      <c r="C751" s="3">
        <f t="shared" si="12"/>
        <v>700</v>
      </c>
    </row>
    <row r="752" spans="3:3" x14ac:dyDescent="0.25">
      <c r="C752" s="3">
        <f t="shared" si="12"/>
        <v>700</v>
      </c>
    </row>
    <row r="753" spans="3:3" x14ac:dyDescent="0.25">
      <c r="C753" s="3">
        <f t="shared" si="12"/>
        <v>700</v>
      </c>
    </row>
    <row r="754" spans="3:3" x14ac:dyDescent="0.25">
      <c r="C754" s="3">
        <f t="shared" si="12"/>
        <v>700</v>
      </c>
    </row>
    <row r="755" spans="3:3" x14ac:dyDescent="0.25">
      <c r="C755" s="3">
        <f t="shared" si="12"/>
        <v>700</v>
      </c>
    </row>
    <row r="756" spans="3:3" x14ac:dyDescent="0.25">
      <c r="C756" s="3">
        <f t="shared" si="12"/>
        <v>700</v>
      </c>
    </row>
    <row r="757" spans="3:3" x14ac:dyDescent="0.25">
      <c r="C757" s="3">
        <f t="shared" si="12"/>
        <v>700</v>
      </c>
    </row>
    <row r="758" spans="3:3" x14ac:dyDescent="0.25">
      <c r="C758" s="3">
        <f t="shared" si="12"/>
        <v>700</v>
      </c>
    </row>
    <row r="759" spans="3:3" x14ac:dyDescent="0.25">
      <c r="C759" s="3">
        <f t="shared" si="12"/>
        <v>700</v>
      </c>
    </row>
    <row r="760" spans="3:3" x14ac:dyDescent="0.25">
      <c r="C760" s="3">
        <f t="shared" si="12"/>
        <v>700</v>
      </c>
    </row>
    <row r="761" spans="3:3" x14ac:dyDescent="0.25">
      <c r="C761" s="3">
        <f t="shared" si="12"/>
        <v>700</v>
      </c>
    </row>
    <row r="762" spans="3:3" x14ac:dyDescent="0.25">
      <c r="C762" s="3">
        <f t="shared" si="12"/>
        <v>700</v>
      </c>
    </row>
    <row r="763" spans="3:3" x14ac:dyDescent="0.25">
      <c r="C763" s="3">
        <f t="shared" si="12"/>
        <v>700</v>
      </c>
    </row>
    <row r="764" spans="3:3" x14ac:dyDescent="0.25">
      <c r="C764" s="3">
        <f t="shared" si="12"/>
        <v>700</v>
      </c>
    </row>
    <row r="765" spans="3:3" x14ac:dyDescent="0.25">
      <c r="C765" s="3">
        <f t="shared" si="12"/>
        <v>700</v>
      </c>
    </row>
    <row r="766" spans="3:3" x14ac:dyDescent="0.25">
      <c r="C766" s="3">
        <f t="shared" si="12"/>
        <v>700</v>
      </c>
    </row>
    <row r="767" spans="3:3" x14ac:dyDescent="0.25">
      <c r="C767" s="3">
        <f t="shared" si="12"/>
        <v>700</v>
      </c>
    </row>
    <row r="768" spans="3:3" x14ac:dyDescent="0.25">
      <c r="C768" s="3">
        <f t="shared" si="12"/>
        <v>700</v>
      </c>
    </row>
    <row r="769" spans="3:3" x14ac:dyDescent="0.25">
      <c r="C769" s="3">
        <f t="shared" si="12"/>
        <v>700</v>
      </c>
    </row>
    <row r="770" spans="3:3" x14ac:dyDescent="0.25">
      <c r="C770" s="3">
        <f t="shared" si="12"/>
        <v>700</v>
      </c>
    </row>
    <row r="771" spans="3:3" x14ac:dyDescent="0.25">
      <c r="C771" s="3">
        <f t="shared" ref="C771:C834" si="13">(WEEKDAY(A771)*100)+(HOUR(A771))</f>
        <v>700</v>
      </c>
    </row>
    <row r="772" spans="3:3" x14ac:dyDescent="0.25">
      <c r="C772" s="3">
        <f t="shared" si="13"/>
        <v>700</v>
      </c>
    </row>
    <row r="773" spans="3:3" x14ac:dyDescent="0.25">
      <c r="C773" s="3">
        <f t="shared" si="13"/>
        <v>700</v>
      </c>
    </row>
    <row r="774" spans="3:3" x14ac:dyDescent="0.25">
      <c r="C774" s="3">
        <f t="shared" si="13"/>
        <v>700</v>
      </c>
    </row>
    <row r="775" spans="3:3" x14ac:dyDescent="0.25">
      <c r="C775" s="3">
        <f t="shared" si="13"/>
        <v>700</v>
      </c>
    </row>
    <row r="776" spans="3:3" x14ac:dyDescent="0.25">
      <c r="C776" s="3">
        <f t="shared" si="13"/>
        <v>700</v>
      </c>
    </row>
    <row r="777" spans="3:3" x14ac:dyDescent="0.25">
      <c r="C777" s="3">
        <f t="shared" si="13"/>
        <v>700</v>
      </c>
    </row>
    <row r="778" spans="3:3" x14ac:dyDescent="0.25">
      <c r="C778" s="3">
        <f t="shared" si="13"/>
        <v>700</v>
      </c>
    </row>
    <row r="779" spans="3:3" x14ac:dyDescent="0.25">
      <c r="C779" s="3">
        <f t="shared" si="13"/>
        <v>700</v>
      </c>
    </row>
    <row r="780" spans="3:3" x14ac:dyDescent="0.25">
      <c r="C780" s="3">
        <f t="shared" si="13"/>
        <v>700</v>
      </c>
    </row>
    <row r="781" spans="3:3" x14ac:dyDescent="0.25">
      <c r="C781" s="3">
        <f t="shared" si="13"/>
        <v>700</v>
      </c>
    </row>
    <row r="782" spans="3:3" x14ac:dyDescent="0.25">
      <c r="C782" s="3">
        <f t="shared" si="13"/>
        <v>700</v>
      </c>
    </row>
    <row r="783" spans="3:3" x14ac:dyDescent="0.25">
      <c r="C783" s="3">
        <f t="shared" si="13"/>
        <v>700</v>
      </c>
    </row>
    <row r="784" spans="3:3" x14ac:dyDescent="0.25">
      <c r="C784" s="3">
        <f t="shared" si="13"/>
        <v>700</v>
      </c>
    </row>
    <row r="785" spans="3:3" x14ac:dyDescent="0.25">
      <c r="C785" s="3">
        <f t="shared" si="13"/>
        <v>700</v>
      </c>
    </row>
    <row r="786" spans="3:3" x14ac:dyDescent="0.25">
      <c r="C786" s="3">
        <f t="shared" si="13"/>
        <v>700</v>
      </c>
    </row>
    <row r="787" spans="3:3" x14ac:dyDescent="0.25">
      <c r="C787" s="3">
        <f t="shared" si="13"/>
        <v>700</v>
      </c>
    </row>
    <row r="788" spans="3:3" x14ac:dyDescent="0.25">
      <c r="C788" s="3">
        <f t="shared" si="13"/>
        <v>700</v>
      </c>
    </row>
    <row r="789" spans="3:3" x14ac:dyDescent="0.25">
      <c r="C789" s="3">
        <f t="shared" si="13"/>
        <v>700</v>
      </c>
    </row>
    <row r="790" spans="3:3" x14ac:dyDescent="0.25">
      <c r="C790" s="3">
        <f t="shared" si="13"/>
        <v>700</v>
      </c>
    </row>
    <row r="791" spans="3:3" x14ac:dyDescent="0.25">
      <c r="C791" s="3">
        <f t="shared" si="13"/>
        <v>700</v>
      </c>
    </row>
    <row r="792" spans="3:3" x14ac:dyDescent="0.25">
      <c r="C792" s="3">
        <f t="shared" si="13"/>
        <v>700</v>
      </c>
    </row>
    <row r="793" spans="3:3" x14ac:dyDescent="0.25">
      <c r="C793" s="3">
        <f t="shared" si="13"/>
        <v>700</v>
      </c>
    </row>
    <row r="794" spans="3:3" x14ac:dyDescent="0.25">
      <c r="C794" s="3">
        <f t="shared" si="13"/>
        <v>700</v>
      </c>
    </row>
    <row r="795" spans="3:3" x14ac:dyDescent="0.25">
      <c r="C795" s="3">
        <f t="shared" si="13"/>
        <v>700</v>
      </c>
    </row>
    <row r="796" spans="3:3" x14ac:dyDescent="0.25">
      <c r="C796" s="3">
        <f t="shared" si="13"/>
        <v>700</v>
      </c>
    </row>
    <row r="797" spans="3:3" x14ac:dyDescent="0.25">
      <c r="C797" s="3">
        <f t="shared" si="13"/>
        <v>700</v>
      </c>
    </row>
    <row r="798" spans="3:3" x14ac:dyDescent="0.25">
      <c r="C798" s="3">
        <f t="shared" si="13"/>
        <v>700</v>
      </c>
    </row>
    <row r="799" spans="3:3" x14ac:dyDescent="0.25">
      <c r="C799" s="3">
        <f t="shared" si="13"/>
        <v>700</v>
      </c>
    </row>
    <row r="800" spans="3:3" x14ac:dyDescent="0.25">
      <c r="C800" s="3">
        <f t="shared" si="13"/>
        <v>700</v>
      </c>
    </row>
    <row r="801" spans="3:3" x14ac:dyDescent="0.25">
      <c r="C801" s="3">
        <f t="shared" si="13"/>
        <v>700</v>
      </c>
    </row>
    <row r="802" spans="3:3" x14ac:dyDescent="0.25">
      <c r="C802" s="3">
        <f t="shared" si="13"/>
        <v>700</v>
      </c>
    </row>
    <row r="803" spans="3:3" x14ac:dyDescent="0.25">
      <c r="C803" s="3">
        <f t="shared" si="13"/>
        <v>700</v>
      </c>
    </row>
    <row r="804" spans="3:3" x14ac:dyDescent="0.25">
      <c r="C804" s="3">
        <f t="shared" si="13"/>
        <v>700</v>
      </c>
    </row>
    <row r="805" spans="3:3" x14ac:dyDescent="0.25">
      <c r="C805" s="3">
        <f t="shared" si="13"/>
        <v>700</v>
      </c>
    </row>
    <row r="806" spans="3:3" x14ac:dyDescent="0.25">
      <c r="C806" s="3">
        <f t="shared" si="13"/>
        <v>700</v>
      </c>
    </row>
    <row r="807" spans="3:3" x14ac:dyDescent="0.25">
      <c r="C807" s="3">
        <f t="shared" si="13"/>
        <v>700</v>
      </c>
    </row>
    <row r="808" spans="3:3" x14ac:dyDescent="0.25">
      <c r="C808" s="3">
        <f t="shared" si="13"/>
        <v>700</v>
      </c>
    </row>
    <row r="809" spans="3:3" x14ac:dyDescent="0.25">
      <c r="C809" s="3">
        <f t="shared" si="13"/>
        <v>700</v>
      </c>
    </row>
    <row r="810" spans="3:3" x14ac:dyDescent="0.25">
      <c r="C810" s="3">
        <f t="shared" si="13"/>
        <v>700</v>
      </c>
    </row>
    <row r="811" spans="3:3" x14ac:dyDescent="0.25">
      <c r="C811" s="3">
        <f t="shared" si="13"/>
        <v>700</v>
      </c>
    </row>
    <row r="812" spans="3:3" x14ac:dyDescent="0.25">
      <c r="C812" s="3">
        <f t="shared" si="13"/>
        <v>700</v>
      </c>
    </row>
    <row r="813" spans="3:3" x14ac:dyDescent="0.25">
      <c r="C813" s="3">
        <f t="shared" si="13"/>
        <v>700</v>
      </c>
    </row>
    <row r="814" spans="3:3" x14ac:dyDescent="0.25">
      <c r="C814" s="3">
        <f t="shared" si="13"/>
        <v>700</v>
      </c>
    </row>
    <row r="815" spans="3:3" x14ac:dyDescent="0.25">
      <c r="C815" s="3">
        <f t="shared" si="13"/>
        <v>700</v>
      </c>
    </row>
    <row r="816" spans="3:3" x14ac:dyDescent="0.25">
      <c r="C816" s="3">
        <f t="shared" si="13"/>
        <v>700</v>
      </c>
    </row>
    <row r="817" spans="3:3" x14ac:dyDescent="0.25">
      <c r="C817" s="3">
        <f t="shared" si="13"/>
        <v>700</v>
      </c>
    </row>
    <row r="818" spans="3:3" x14ac:dyDescent="0.25">
      <c r="C818" s="3">
        <f t="shared" si="13"/>
        <v>700</v>
      </c>
    </row>
    <row r="819" spans="3:3" x14ac:dyDescent="0.25">
      <c r="C819" s="3">
        <f t="shared" si="13"/>
        <v>700</v>
      </c>
    </row>
    <row r="820" spans="3:3" x14ac:dyDescent="0.25">
      <c r="C820" s="3">
        <f t="shared" si="13"/>
        <v>700</v>
      </c>
    </row>
    <row r="821" spans="3:3" x14ac:dyDescent="0.25">
      <c r="C821" s="3">
        <f t="shared" si="13"/>
        <v>700</v>
      </c>
    </row>
    <row r="822" spans="3:3" x14ac:dyDescent="0.25">
      <c r="C822" s="3">
        <f t="shared" si="13"/>
        <v>700</v>
      </c>
    </row>
    <row r="823" spans="3:3" x14ac:dyDescent="0.25">
      <c r="C823" s="3">
        <f t="shared" si="13"/>
        <v>700</v>
      </c>
    </row>
    <row r="824" spans="3:3" x14ac:dyDescent="0.25">
      <c r="C824" s="3">
        <f t="shared" si="13"/>
        <v>700</v>
      </c>
    </row>
    <row r="825" spans="3:3" x14ac:dyDescent="0.25">
      <c r="C825" s="3">
        <f t="shared" si="13"/>
        <v>700</v>
      </c>
    </row>
    <row r="826" spans="3:3" x14ac:dyDescent="0.25">
      <c r="C826" s="3">
        <f t="shared" si="13"/>
        <v>700</v>
      </c>
    </row>
    <row r="827" spans="3:3" x14ac:dyDescent="0.25">
      <c r="C827" s="3">
        <f t="shared" si="13"/>
        <v>700</v>
      </c>
    </row>
    <row r="828" spans="3:3" x14ac:dyDescent="0.25">
      <c r="C828" s="3">
        <f t="shared" si="13"/>
        <v>700</v>
      </c>
    </row>
    <row r="829" spans="3:3" x14ac:dyDescent="0.25">
      <c r="C829" s="3">
        <f t="shared" si="13"/>
        <v>700</v>
      </c>
    </row>
    <row r="830" spans="3:3" x14ac:dyDescent="0.25">
      <c r="C830" s="3">
        <f t="shared" si="13"/>
        <v>700</v>
      </c>
    </row>
    <row r="831" spans="3:3" x14ac:dyDescent="0.25">
      <c r="C831" s="3">
        <f t="shared" si="13"/>
        <v>700</v>
      </c>
    </row>
    <row r="832" spans="3:3" x14ac:dyDescent="0.25">
      <c r="C832" s="3">
        <f t="shared" si="13"/>
        <v>700</v>
      </c>
    </row>
    <row r="833" spans="3:3" x14ac:dyDescent="0.25">
      <c r="C833" s="3">
        <f t="shared" si="13"/>
        <v>700</v>
      </c>
    </row>
    <row r="834" spans="3:3" x14ac:dyDescent="0.25">
      <c r="C834" s="3">
        <f t="shared" si="13"/>
        <v>700</v>
      </c>
    </row>
    <row r="835" spans="3:3" x14ac:dyDescent="0.25">
      <c r="C835" s="3">
        <f t="shared" ref="C835:C898" si="14">(WEEKDAY(A835)*100)+(HOUR(A835))</f>
        <v>700</v>
      </c>
    </row>
    <row r="836" spans="3:3" x14ac:dyDescent="0.25">
      <c r="C836" s="3">
        <f t="shared" si="14"/>
        <v>700</v>
      </c>
    </row>
    <row r="837" spans="3:3" x14ac:dyDescent="0.25">
      <c r="C837" s="3">
        <f t="shared" si="14"/>
        <v>700</v>
      </c>
    </row>
    <row r="838" spans="3:3" x14ac:dyDescent="0.25">
      <c r="C838" s="3">
        <f t="shared" si="14"/>
        <v>700</v>
      </c>
    </row>
    <row r="839" spans="3:3" x14ac:dyDescent="0.25">
      <c r="C839" s="3">
        <f t="shared" si="14"/>
        <v>700</v>
      </c>
    </row>
    <row r="840" spans="3:3" x14ac:dyDescent="0.25">
      <c r="C840" s="3">
        <f t="shared" si="14"/>
        <v>700</v>
      </c>
    </row>
    <row r="841" spans="3:3" x14ac:dyDescent="0.25">
      <c r="C841" s="3">
        <f t="shared" si="14"/>
        <v>700</v>
      </c>
    </row>
    <row r="842" spans="3:3" x14ac:dyDescent="0.25">
      <c r="C842" s="3">
        <f t="shared" si="14"/>
        <v>700</v>
      </c>
    </row>
    <row r="843" spans="3:3" x14ac:dyDescent="0.25">
      <c r="C843" s="3">
        <f t="shared" si="14"/>
        <v>700</v>
      </c>
    </row>
    <row r="844" spans="3:3" x14ac:dyDescent="0.25">
      <c r="C844" s="3">
        <f t="shared" si="14"/>
        <v>700</v>
      </c>
    </row>
    <row r="845" spans="3:3" x14ac:dyDescent="0.25">
      <c r="C845" s="3">
        <f t="shared" si="14"/>
        <v>700</v>
      </c>
    </row>
    <row r="846" spans="3:3" x14ac:dyDescent="0.25">
      <c r="C846" s="3">
        <f t="shared" si="14"/>
        <v>700</v>
      </c>
    </row>
    <row r="847" spans="3:3" x14ac:dyDescent="0.25">
      <c r="C847" s="3">
        <f t="shared" si="14"/>
        <v>700</v>
      </c>
    </row>
    <row r="848" spans="3:3" x14ac:dyDescent="0.25">
      <c r="C848" s="3">
        <f t="shared" si="14"/>
        <v>700</v>
      </c>
    </row>
    <row r="849" spans="3:3" x14ac:dyDescent="0.25">
      <c r="C849" s="3">
        <f t="shared" si="14"/>
        <v>700</v>
      </c>
    </row>
    <row r="850" spans="3:3" x14ac:dyDescent="0.25">
      <c r="C850" s="3">
        <f t="shared" si="14"/>
        <v>700</v>
      </c>
    </row>
    <row r="851" spans="3:3" x14ac:dyDescent="0.25">
      <c r="C851" s="3">
        <f t="shared" si="14"/>
        <v>700</v>
      </c>
    </row>
    <row r="852" spans="3:3" x14ac:dyDescent="0.25">
      <c r="C852" s="3">
        <f t="shared" si="14"/>
        <v>700</v>
      </c>
    </row>
    <row r="853" spans="3:3" x14ac:dyDescent="0.25">
      <c r="C853" s="3">
        <f t="shared" si="14"/>
        <v>700</v>
      </c>
    </row>
    <row r="854" spans="3:3" x14ac:dyDescent="0.25">
      <c r="C854" s="3">
        <f t="shared" si="14"/>
        <v>700</v>
      </c>
    </row>
    <row r="855" spans="3:3" x14ac:dyDescent="0.25">
      <c r="C855" s="3">
        <f t="shared" si="14"/>
        <v>700</v>
      </c>
    </row>
    <row r="856" spans="3:3" x14ac:dyDescent="0.25">
      <c r="C856" s="3">
        <f t="shared" si="14"/>
        <v>700</v>
      </c>
    </row>
    <row r="857" spans="3:3" x14ac:dyDescent="0.25">
      <c r="C857" s="3">
        <f t="shared" si="14"/>
        <v>700</v>
      </c>
    </row>
    <row r="858" spans="3:3" x14ac:dyDescent="0.25">
      <c r="C858" s="3">
        <f t="shared" si="14"/>
        <v>700</v>
      </c>
    </row>
    <row r="859" spans="3:3" x14ac:dyDescent="0.25">
      <c r="C859" s="3">
        <f t="shared" si="14"/>
        <v>700</v>
      </c>
    </row>
    <row r="860" spans="3:3" x14ac:dyDescent="0.25">
      <c r="C860" s="3">
        <f t="shared" si="14"/>
        <v>700</v>
      </c>
    </row>
    <row r="861" spans="3:3" x14ac:dyDescent="0.25">
      <c r="C861" s="3">
        <f t="shared" si="14"/>
        <v>700</v>
      </c>
    </row>
    <row r="862" spans="3:3" x14ac:dyDescent="0.25">
      <c r="C862" s="3">
        <f t="shared" si="14"/>
        <v>700</v>
      </c>
    </row>
    <row r="863" spans="3:3" x14ac:dyDescent="0.25">
      <c r="C863" s="3">
        <f t="shared" si="14"/>
        <v>700</v>
      </c>
    </row>
    <row r="864" spans="3:3" x14ac:dyDescent="0.25">
      <c r="C864" s="3">
        <f t="shared" si="14"/>
        <v>700</v>
      </c>
    </row>
    <row r="865" spans="3:3" x14ac:dyDescent="0.25">
      <c r="C865" s="3">
        <f t="shared" si="14"/>
        <v>700</v>
      </c>
    </row>
    <row r="866" spans="3:3" x14ac:dyDescent="0.25">
      <c r="C866" s="3">
        <f t="shared" si="14"/>
        <v>700</v>
      </c>
    </row>
    <row r="867" spans="3:3" x14ac:dyDescent="0.25">
      <c r="C867" s="3">
        <f t="shared" si="14"/>
        <v>700</v>
      </c>
    </row>
    <row r="868" spans="3:3" x14ac:dyDescent="0.25">
      <c r="C868" s="3">
        <f t="shared" si="14"/>
        <v>700</v>
      </c>
    </row>
    <row r="869" spans="3:3" x14ac:dyDescent="0.25">
      <c r="C869" s="3">
        <f t="shared" si="14"/>
        <v>700</v>
      </c>
    </row>
    <row r="870" spans="3:3" x14ac:dyDescent="0.25">
      <c r="C870" s="3">
        <f t="shared" si="14"/>
        <v>700</v>
      </c>
    </row>
    <row r="871" spans="3:3" x14ac:dyDescent="0.25">
      <c r="C871" s="3">
        <f t="shared" si="14"/>
        <v>700</v>
      </c>
    </row>
    <row r="872" spans="3:3" x14ac:dyDescent="0.25">
      <c r="C872" s="3">
        <f t="shared" si="14"/>
        <v>700</v>
      </c>
    </row>
    <row r="873" spans="3:3" x14ac:dyDescent="0.25">
      <c r="C873" s="3">
        <f t="shared" si="14"/>
        <v>700</v>
      </c>
    </row>
    <row r="874" spans="3:3" x14ac:dyDescent="0.25">
      <c r="C874" s="3">
        <f t="shared" si="14"/>
        <v>700</v>
      </c>
    </row>
    <row r="875" spans="3:3" x14ac:dyDescent="0.25">
      <c r="C875" s="3">
        <f t="shared" si="14"/>
        <v>700</v>
      </c>
    </row>
    <row r="876" spans="3:3" x14ac:dyDescent="0.25">
      <c r="C876" s="3">
        <f t="shared" si="14"/>
        <v>700</v>
      </c>
    </row>
    <row r="877" spans="3:3" x14ac:dyDescent="0.25">
      <c r="C877" s="3">
        <f t="shared" si="14"/>
        <v>700</v>
      </c>
    </row>
    <row r="878" spans="3:3" x14ac:dyDescent="0.25">
      <c r="C878" s="3">
        <f t="shared" si="14"/>
        <v>700</v>
      </c>
    </row>
    <row r="879" spans="3:3" x14ac:dyDescent="0.25">
      <c r="C879" s="3">
        <f t="shared" si="14"/>
        <v>700</v>
      </c>
    </row>
    <row r="880" spans="3:3" x14ac:dyDescent="0.25">
      <c r="C880" s="3">
        <f t="shared" si="14"/>
        <v>700</v>
      </c>
    </row>
    <row r="881" spans="3:3" x14ac:dyDescent="0.25">
      <c r="C881" s="3">
        <f t="shared" si="14"/>
        <v>700</v>
      </c>
    </row>
    <row r="882" spans="3:3" x14ac:dyDescent="0.25">
      <c r="C882" s="3">
        <f t="shared" si="14"/>
        <v>700</v>
      </c>
    </row>
    <row r="883" spans="3:3" x14ac:dyDescent="0.25">
      <c r="C883" s="3">
        <f t="shared" si="14"/>
        <v>700</v>
      </c>
    </row>
    <row r="884" spans="3:3" x14ac:dyDescent="0.25">
      <c r="C884" s="3">
        <f t="shared" si="14"/>
        <v>700</v>
      </c>
    </row>
    <row r="885" spans="3:3" x14ac:dyDescent="0.25">
      <c r="C885" s="3">
        <f t="shared" si="14"/>
        <v>700</v>
      </c>
    </row>
    <row r="886" spans="3:3" x14ac:dyDescent="0.25">
      <c r="C886" s="3">
        <f t="shared" si="14"/>
        <v>700</v>
      </c>
    </row>
    <row r="887" spans="3:3" x14ac:dyDescent="0.25">
      <c r="C887" s="3">
        <f t="shared" si="14"/>
        <v>700</v>
      </c>
    </row>
    <row r="888" spans="3:3" x14ac:dyDescent="0.25">
      <c r="C888" s="3">
        <f t="shared" si="14"/>
        <v>700</v>
      </c>
    </row>
    <row r="889" spans="3:3" x14ac:dyDescent="0.25">
      <c r="C889" s="3">
        <f t="shared" si="14"/>
        <v>700</v>
      </c>
    </row>
    <row r="890" spans="3:3" x14ac:dyDescent="0.25">
      <c r="C890" s="3">
        <f t="shared" si="14"/>
        <v>700</v>
      </c>
    </row>
    <row r="891" spans="3:3" x14ac:dyDescent="0.25">
      <c r="C891" s="3">
        <f t="shared" si="14"/>
        <v>700</v>
      </c>
    </row>
    <row r="892" spans="3:3" x14ac:dyDescent="0.25">
      <c r="C892" s="3">
        <f t="shared" si="14"/>
        <v>700</v>
      </c>
    </row>
    <row r="893" spans="3:3" x14ac:dyDescent="0.25">
      <c r="C893" s="3">
        <f t="shared" si="14"/>
        <v>700</v>
      </c>
    </row>
    <row r="894" spans="3:3" x14ac:dyDescent="0.25">
      <c r="C894" s="3">
        <f t="shared" si="14"/>
        <v>700</v>
      </c>
    </row>
    <row r="895" spans="3:3" x14ac:dyDescent="0.25">
      <c r="C895" s="3">
        <f t="shared" si="14"/>
        <v>700</v>
      </c>
    </row>
    <row r="896" spans="3:3" x14ac:dyDescent="0.25">
      <c r="C896" s="3">
        <f t="shared" si="14"/>
        <v>700</v>
      </c>
    </row>
    <row r="897" spans="3:3" x14ac:dyDescent="0.25">
      <c r="C897" s="3">
        <f t="shared" si="14"/>
        <v>700</v>
      </c>
    </row>
    <row r="898" spans="3:3" x14ac:dyDescent="0.25">
      <c r="C898" s="3">
        <f t="shared" si="14"/>
        <v>700</v>
      </c>
    </row>
    <row r="899" spans="3:3" x14ac:dyDescent="0.25">
      <c r="C899" s="3">
        <f t="shared" ref="C899:C962" si="15">(WEEKDAY(A899)*100)+(HOUR(A899))</f>
        <v>700</v>
      </c>
    </row>
    <row r="900" spans="3:3" x14ac:dyDescent="0.25">
      <c r="C900" s="3">
        <f t="shared" si="15"/>
        <v>700</v>
      </c>
    </row>
    <row r="901" spans="3:3" x14ac:dyDescent="0.25">
      <c r="C901" s="3">
        <f t="shared" si="15"/>
        <v>700</v>
      </c>
    </row>
    <row r="902" spans="3:3" x14ac:dyDescent="0.25">
      <c r="C902" s="3">
        <f t="shared" si="15"/>
        <v>700</v>
      </c>
    </row>
    <row r="903" spans="3:3" x14ac:dyDescent="0.25">
      <c r="C903" s="3">
        <f t="shared" si="15"/>
        <v>700</v>
      </c>
    </row>
    <row r="904" spans="3:3" x14ac:dyDescent="0.25">
      <c r="C904" s="3">
        <f t="shared" si="15"/>
        <v>700</v>
      </c>
    </row>
    <row r="905" spans="3:3" x14ac:dyDescent="0.25">
      <c r="C905" s="3">
        <f t="shared" si="15"/>
        <v>700</v>
      </c>
    </row>
    <row r="906" spans="3:3" x14ac:dyDescent="0.25">
      <c r="C906" s="3">
        <f t="shared" si="15"/>
        <v>700</v>
      </c>
    </row>
    <row r="907" spans="3:3" x14ac:dyDescent="0.25">
      <c r="C907" s="3">
        <f t="shared" si="15"/>
        <v>700</v>
      </c>
    </row>
    <row r="908" spans="3:3" x14ac:dyDescent="0.25">
      <c r="C908" s="3">
        <f t="shared" si="15"/>
        <v>700</v>
      </c>
    </row>
    <row r="909" spans="3:3" x14ac:dyDescent="0.25">
      <c r="C909" s="3">
        <f t="shared" si="15"/>
        <v>700</v>
      </c>
    </row>
    <row r="910" spans="3:3" x14ac:dyDescent="0.25">
      <c r="C910" s="3">
        <f t="shared" si="15"/>
        <v>700</v>
      </c>
    </row>
    <row r="911" spans="3:3" x14ac:dyDescent="0.25">
      <c r="C911" s="3">
        <f t="shared" si="15"/>
        <v>700</v>
      </c>
    </row>
    <row r="912" spans="3:3" x14ac:dyDescent="0.25">
      <c r="C912" s="3">
        <f t="shared" si="15"/>
        <v>700</v>
      </c>
    </row>
    <row r="913" spans="3:3" x14ac:dyDescent="0.25">
      <c r="C913" s="3">
        <f t="shared" si="15"/>
        <v>700</v>
      </c>
    </row>
    <row r="914" spans="3:3" x14ac:dyDescent="0.25">
      <c r="C914" s="3">
        <f t="shared" si="15"/>
        <v>700</v>
      </c>
    </row>
    <row r="915" spans="3:3" x14ac:dyDescent="0.25">
      <c r="C915" s="3">
        <f t="shared" si="15"/>
        <v>700</v>
      </c>
    </row>
    <row r="916" spans="3:3" x14ac:dyDescent="0.25">
      <c r="C916" s="3">
        <f t="shared" si="15"/>
        <v>700</v>
      </c>
    </row>
    <row r="917" spans="3:3" x14ac:dyDescent="0.25">
      <c r="C917" s="3">
        <f t="shared" si="15"/>
        <v>700</v>
      </c>
    </row>
    <row r="918" spans="3:3" x14ac:dyDescent="0.25">
      <c r="C918" s="3">
        <f t="shared" si="15"/>
        <v>700</v>
      </c>
    </row>
    <row r="919" spans="3:3" x14ac:dyDescent="0.25">
      <c r="C919" s="3">
        <f t="shared" si="15"/>
        <v>700</v>
      </c>
    </row>
    <row r="920" spans="3:3" x14ac:dyDescent="0.25">
      <c r="C920" s="3">
        <f t="shared" si="15"/>
        <v>700</v>
      </c>
    </row>
    <row r="921" spans="3:3" x14ac:dyDescent="0.25">
      <c r="C921" s="3">
        <f t="shared" si="15"/>
        <v>700</v>
      </c>
    </row>
    <row r="922" spans="3:3" x14ac:dyDescent="0.25">
      <c r="C922" s="3">
        <f t="shared" si="15"/>
        <v>700</v>
      </c>
    </row>
    <row r="923" spans="3:3" x14ac:dyDescent="0.25">
      <c r="C923" s="3">
        <f t="shared" si="15"/>
        <v>700</v>
      </c>
    </row>
    <row r="924" spans="3:3" x14ac:dyDescent="0.25">
      <c r="C924" s="3">
        <f t="shared" si="15"/>
        <v>700</v>
      </c>
    </row>
    <row r="925" spans="3:3" x14ac:dyDescent="0.25">
      <c r="C925" s="3">
        <f t="shared" si="15"/>
        <v>700</v>
      </c>
    </row>
    <row r="926" spans="3:3" x14ac:dyDescent="0.25">
      <c r="C926" s="3">
        <f t="shared" si="15"/>
        <v>700</v>
      </c>
    </row>
    <row r="927" spans="3:3" x14ac:dyDescent="0.25">
      <c r="C927" s="3">
        <f t="shared" si="15"/>
        <v>700</v>
      </c>
    </row>
    <row r="928" spans="3:3" x14ac:dyDescent="0.25">
      <c r="C928" s="3">
        <f t="shared" si="15"/>
        <v>700</v>
      </c>
    </row>
    <row r="929" spans="3:3" x14ac:dyDescent="0.25">
      <c r="C929" s="3">
        <f t="shared" si="15"/>
        <v>700</v>
      </c>
    </row>
    <row r="930" spans="3:3" x14ac:dyDescent="0.25">
      <c r="C930" s="3">
        <f t="shared" si="15"/>
        <v>700</v>
      </c>
    </row>
    <row r="931" spans="3:3" x14ac:dyDescent="0.25">
      <c r="C931" s="3">
        <f t="shared" si="15"/>
        <v>700</v>
      </c>
    </row>
    <row r="932" spans="3:3" x14ac:dyDescent="0.25">
      <c r="C932" s="3">
        <f t="shared" si="15"/>
        <v>700</v>
      </c>
    </row>
    <row r="933" spans="3:3" x14ac:dyDescent="0.25">
      <c r="C933" s="3">
        <f t="shared" si="15"/>
        <v>700</v>
      </c>
    </row>
    <row r="934" spans="3:3" x14ac:dyDescent="0.25">
      <c r="C934" s="3">
        <f t="shared" si="15"/>
        <v>700</v>
      </c>
    </row>
    <row r="935" spans="3:3" x14ac:dyDescent="0.25">
      <c r="C935" s="3">
        <f t="shared" si="15"/>
        <v>700</v>
      </c>
    </row>
    <row r="936" spans="3:3" x14ac:dyDescent="0.25">
      <c r="C936" s="3">
        <f t="shared" si="15"/>
        <v>700</v>
      </c>
    </row>
    <row r="937" spans="3:3" x14ac:dyDescent="0.25">
      <c r="C937" s="3">
        <f t="shared" si="15"/>
        <v>700</v>
      </c>
    </row>
    <row r="938" spans="3:3" x14ac:dyDescent="0.25">
      <c r="C938" s="3">
        <f t="shared" si="15"/>
        <v>700</v>
      </c>
    </row>
    <row r="939" spans="3:3" x14ac:dyDescent="0.25">
      <c r="C939" s="3">
        <f t="shared" si="15"/>
        <v>700</v>
      </c>
    </row>
    <row r="940" spans="3:3" x14ac:dyDescent="0.25">
      <c r="C940" s="3">
        <f t="shared" si="15"/>
        <v>700</v>
      </c>
    </row>
    <row r="941" spans="3:3" x14ac:dyDescent="0.25">
      <c r="C941" s="3">
        <f t="shared" si="15"/>
        <v>700</v>
      </c>
    </row>
    <row r="942" spans="3:3" x14ac:dyDescent="0.25">
      <c r="C942" s="3">
        <f t="shared" si="15"/>
        <v>700</v>
      </c>
    </row>
    <row r="943" spans="3:3" x14ac:dyDescent="0.25">
      <c r="C943" s="3">
        <f t="shared" si="15"/>
        <v>700</v>
      </c>
    </row>
    <row r="944" spans="3:3" x14ac:dyDescent="0.25">
      <c r="C944" s="3">
        <f t="shared" si="15"/>
        <v>700</v>
      </c>
    </row>
    <row r="945" spans="3:3" x14ac:dyDescent="0.25">
      <c r="C945" s="3">
        <f t="shared" si="15"/>
        <v>700</v>
      </c>
    </row>
    <row r="946" spans="3:3" x14ac:dyDescent="0.25">
      <c r="C946" s="3">
        <f t="shared" si="15"/>
        <v>700</v>
      </c>
    </row>
    <row r="947" spans="3:3" x14ac:dyDescent="0.25">
      <c r="C947" s="3">
        <f t="shared" si="15"/>
        <v>700</v>
      </c>
    </row>
    <row r="948" spans="3:3" x14ac:dyDescent="0.25">
      <c r="C948" s="3">
        <f t="shared" si="15"/>
        <v>700</v>
      </c>
    </row>
    <row r="949" spans="3:3" x14ac:dyDescent="0.25">
      <c r="C949" s="3">
        <f t="shared" si="15"/>
        <v>700</v>
      </c>
    </row>
    <row r="950" spans="3:3" x14ac:dyDescent="0.25">
      <c r="C950" s="3">
        <f t="shared" si="15"/>
        <v>700</v>
      </c>
    </row>
    <row r="951" spans="3:3" x14ac:dyDescent="0.25">
      <c r="C951" s="3">
        <f t="shared" si="15"/>
        <v>700</v>
      </c>
    </row>
    <row r="952" spans="3:3" x14ac:dyDescent="0.25">
      <c r="C952" s="3">
        <f t="shared" si="15"/>
        <v>700</v>
      </c>
    </row>
    <row r="953" spans="3:3" x14ac:dyDescent="0.25">
      <c r="C953" s="3">
        <f t="shared" si="15"/>
        <v>700</v>
      </c>
    </row>
    <row r="954" spans="3:3" x14ac:dyDescent="0.25">
      <c r="C954" s="3">
        <f t="shared" si="15"/>
        <v>700</v>
      </c>
    </row>
    <row r="955" spans="3:3" x14ac:dyDescent="0.25">
      <c r="C955" s="3">
        <f t="shared" si="15"/>
        <v>700</v>
      </c>
    </row>
    <row r="956" spans="3:3" x14ac:dyDescent="0.25">
      <c r="C956" s="3">
        <f t="shared" si="15"/>
        <v>700</v>
      </c>
    </row>
    <row r="957" spans="3:3" x14ac:dyDescent="0.25">
      <c r="C957" s="3">
        <f t="shared" si="15"/>
        <v>700</v>
      </c>
    </row>
    <row r="958" spans="3:3" x14ac:dyDescent="0.25">
      <c r="C958" s="3">
        <f t="shared" si="15"/>
        <v>700</v>
      </c>
    </row>
    <row r="959" spans="3:3" x14ac:dyDescent="0.25">
      <c r="C959" s="3">
        <f t="shared" si="15"/>
        <v>700</v>
      </c>
    </row>
    <row r="960" spans="3:3" x14ac:dyDescent="0.25">
      <c r="C960" s="3">
        <f t="shared" si="15"/>
        <v>700</v>
      </c>
    </row>
    <row r="961" spans="3:3" x14ac:dyDescent="0.25">
      <c r="C961" s="3">
        <f t="shared" si="15"/>
        <v>700</v>
      </c>
    </row>
    <row r="962" spans="3:3" x14ac:dyDescent="0.25">
      <c r="C962" s="3">
        <f t="shared" si="15"/>
        <v>700</v>
      </c>
    </row>
    <row r="963" spans="3:3" x14ac:dyDescent="0.25">
      <c r="C963" s="3">
        <f t="shared" ref="C963:C1004" si="16">(WEEKDAY(A963)*100)+(HOUR(A963))</f>
        <v>700</v>
      </c>
    </row>
    <row r="964" spans="3:3" x14ac:dyDescent="0.25">
      <c r="C964" s="3">
        <f t="shared" si="16"/>
        <v>700</v>
      </c>
    </row>
    <row r="965" spans="3:3" x14ac:dyDescent="0.25">
      <c r="C965" s="3">
        <f t="shared" si="16"/>
        <v>700</v>
      </c>
    </row>
    <row r="966" spans="3:3" x14ac:dyDescent="0.25">
      <c r="C966" s="3">
        <f t="shared" si="16"/>
        <v>700</v>
      </c>
    </row>
    <row r="967" spans="3:3" x14ac:dyDescent="0.25">
      <c r="C967" s="3">
        <f t="shared" si="16"/>
        <v>700</v>
      </c>
    </row>
    <row r="968" spans="3:3" x14ac:dyDescent="0.25">
      <c r="C968" s="3">
        <f t="shared" si="16"/>
        <v>700</v>
      </c>
    </row>
    <row r="969" spans="3:3" x14ac:dyDescent="0.25">
      <c r="C969" s="3">
        <f t="shared" si="16"/>
        <v>700</v>
      </c>
    </row>
    <row r="970" spans="3:3" x14ac:dyDescent="0.25">
      <c r="C970" s="3">
        <f t="shared" si="16"/>
        <v>700</v>
      </c>
    </row>
    <row r="971" spans="3:3" x14ac:dyDescent="0.25">
      <c r="C971" s="3">
        <f t="shared" si="16"/>
        <v>700</v>
      </c>
    </row>
    <row r="972" spans="3:3" x14ac:dyDescent="0.25">
      <c r="C972" s="3">
        <f t="shared" si="16"/>
        <v>700</v>
      </c>
    </row>
    <row r="973" spans="3:3" x14ac:dyDescent="0.25">
      <c r="C973" s="3">
        <f t="shared" si="16"/>
        <v>700</v>
      </c>
    </row>
    <row r="974" spans="3:3" x14ac:dyDescent="0.25">
      <c r="C974" s="3">
        <f t="shared" si="16"/>
        <v>700</v>
      </c>
    </row>
    <row r="975" spans="3:3" x14ac:dyDescent="0.25">
      <c r="C975" s="3">
        <f t="shared" si="16"/>
        <v>700</v>
      </c>
    </row>
    <row r="976" spans="3:3" x14ac:dyDescent="0.25">
      <c r="C976" s="3">
        <f t="shared" si="16"/>
        <v>700</v>
      </c>
    </row>
    <row r="977" spans="3:3" x14ac:dyDescent="0.25">
      <c r="C977" s="3">
        <f t="shared" si="16"/>
        <v>700</v>
      </c>
    </row>
    <row r="978" spans="3:3" x14ac:dyDescent="0.25">
      <c r="C978" s="3">
        <f t="shared" si="16"/>
        <v>700</v>
      </c>
    </row>
    <row r="979" spans="3:3" x14ac:dyDescent="0.25">
      <c r="C979" s="3">
        <f t="shared" si="16"/>
        <v>700</v>
      </c>
    </row>
    <row r="980" spans="3:3" x14ac:dyDescent="0.25">
      <c r="C980" s="3">
        <f t="shared" si="16"/>
        <v>700</v>
      </c>
    </row>
    <row r="981" spans="3:3" x14ac:dyDescent="0.25">
      <c r="C981" s="3">
        <f t="shared" si="16"/>
        <v>700</v>
      </c>
    </row>
    <row r="982" spans="3:3" x14ac:dyDescent="0.25">
      <c r="C982" s="3">
        <f t="shared" si="16"/>
        <v>700</v>
      </c>
    </row>
    <row r="983" spans="3:3" x14ac:dyDescent="0.25">
      <c r="C983" s="3">
        <f t="shared" si="16"/>
        <v>700</v>
      </c>
    </row>
    <row r="984" spans="3:3" x14ac:dyDescent="0.25">
      <c r="C984" s="3">
        <f t="shared" si="16"/>
        <v>700</v>
      </c>
    </row>
    <row r="985" spans="3:3" x14ac:dyDescent="0.25">
      <c r="C985" s="3">
        <f t="shared" si="16"/>
        <v>700</v>
      </c>
    </row>
    <row r="986" spans="3:3" x14ac:dyDescent="0.25">
      <c r="C986" s="3">
        <f t="shared" si="16"/>
        <v>700</v>
      </c>
    </row>
    <row r="987" spans="3:3" x14ac:dyDescent="0.25">
      <c r="C987" s="3">
        <f t="shared" si="16"/>
        <v>700</v>
      </c>
    </row>
    <row r="988" spans="3:3" x14ac:dyDescent="0.25">
      <c r="C988" s="3">
        <f t="shared" si="16"/>
        <v>700</v>
      </c>
    </row>
    <row r="989" spans="3:3" x14ac:dyDescent="0.25">
      <c r="C989" s="3">
        <f t="shared" si="16"/>
        <v>700</v>
      </c>
    </row>
    <row r="990" spans="3:3" x14ac:dyDescent="0.25">
      <c r="C990" s="3">
        <f t="shared" si="16"/>
        <v>700</v>
      </c>
    </row>
    <row r="991" spans="3:3" x14ac:dyDescent="0.25">
      <c r="C991" s="3">
        <f t="shared" si="16"/>
        <v>700</v>
      </c>
    </row>
    <row r="992" spans="3:3" x14ac:dyDescent="0.25">
      <c r="C992" s="3">
        <f t="shared" si="16"/>
        <v>700</v>
      </c>
    </row>
    <row r="993" spans="3:3" x14ac:dyDescent="0.25">
      <c r="C993" s="3">
        <f t="shared" si="16"/>
        <v>700</v>
      </c>
    </row>
    <row r="994" spans="3:3" x14ac:dyDescent="0.25">
      <c r="C994" s="3">
        <f t="shared" si="16"/>
        <v>700</v>
      </c>
    </row>
    <row r="995" spans="3:3" x14ac:dyDescent="0.25">
      <c r="C995" s="3">
        <f t="shared" si="16"/>
        <v>700</v>
      </c>
    </row>
    <row r="996" spans="3:3" x14ac:dyDescent="0.25">
      <c r="C996" s="3">
        <f t="shared" si="16"/>
        <v>700</v>
      </c>
    </row>
    <row r="997" spans="3:3" x14ac:dyDescent="0.25">
      <c r="C997" s="3">
        <f t="shared" si="16"/>
        <v>700</v>
      </c>
    </row>
    <row r="998" spans="3:3" x14ac:dyDescent="0.25">
      <c r="C998" s="3">
        <f t="shared" si="16"/>
        <v>700</v>
      </c>
    </row>
    <row r="999" spans="3:3" x14ac:dyDescent="0.25">
      <c r="C999" s="3">
        <f t="shared" si="16"/>
        <v>700</v>
      </c>
    </row>
    <row r="1000" spans="3:3" x14ac:dyDescent="0.25">
      <c r="C1000" s="3">
        <f t="shared" si="16"/>
        <v>700</v>
      </c>
    </row>
    <row r="1001" spans="3:3" x14ac:dyDescent="0.25">
      <c r="C1001" s="3">
        <f t="shared" si="16"/>
        <v>700</v>
      </c>
    </row>
    <row r="1002" spans="3:3" x14ac:dyDescent="0.25">
      <c r="C1002" s="3">
        <f t="shared" si="16"/>
        <v>700</v>
      </c>
    </row>
    <row r="1003" spans="3:3" x14ac:dyDescent="0.25">
      <c r="C1003" s="3">
        <f t="shared" si="16"/>
        <v>700</v>
      </c>
    </row>
    <row r="1004" spans="3:3" x14ac:dyDescent="0.25">
      <c r="C1004" s="3">
        <f t="shared" si="16"/>
        <v>700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CSV sample</vt:lpstr>
      <vt:lpstr>Hour by Hour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Rubak</dc:creator>
  <cp:lastModifiedBy>Josh Rubak</cp:lastModifiedBy>
  <dcterms:created xsi:type="dcterms:W3CDTF">2018-01-30T18:33:57Z</dcterms:created>
  <dcterms:modified xsi:type="dcterms:W3CDTF">2018-01-31T00:01:16Z</dcterms:modified>
</cp:coreProperties>
</file>